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6 EDUCATION\1 SCHOOL RECORDS\"/>
    </mc:Choice>
  </mc:AlternateContent>
  <xr:revisionPtr revIDLastSave="0" documentId="13_ncr:1_{CEF038CB-47E1-47AD-9C70-C579C4C9124B}" xr6:coauthVersionLast="47" xr6:coauthVersionMax="47" xr10:uidLastSave="{00000000-0000-0000-0000-000000000000}"/>
  <bookViews>
    <workbookView xWindow="-110" yWindow="-110" windowWidth="19420" windowHeight="10420" tabRatio="877" activeTab="10" xr2:uid="{00000000-000D-0000-FFFF-FFFF00000000}"/>
  </bookViews>
  <sheets>
    <sheet name="directory" sheetId="1" r:id="rId1"/>
    <sheet name="study guide zone" sheetId="81" r:id="rId2"/>
    <sheet name="major" sheetId="82" r:id="rId3"/>
    <sheet name="union" sheetId="84" r:id="rId4"/>
    <sheet name="magoosh" sheetId="85" r:id="rId5"/>
    <sheet name="test prep review" sheetId="87" r:id="rId6"/>
    <sheet name="practice quiz" sheetId="88" r:id="rId7"/>
    <sheet name="dummies" sheetId="89" r:id="rId8"/>
    <sheet name="elearning" sheetId="80" r:id="rId9"/>
    <sheet name="elearning.results" sheetId="90" r:id="rId10"/>
    <sheet name="all" sheetId="91" r:id="rId11"/>
  </sheets>
  <definedNames>
    <definedName name="NEW_WORDS___FAILS">#REF!</definedName>
    <definedName name="XMILLER_ANALOGY_NEW_WORDS">#REF!</definedName>
    <definedName name="XNEW">#REF!</definedName>
    <definedName name="XNEW_WORDS___FAILS">#REF!</definedName>
    <definedName name="XNewWords">#REF!</definedName>
    <definedName name="XPREVIOUS_FAILS">#REF!</definedName>
  </definedNames>
  <calcPr calcId="181029"/>
</workbook>
</file>

<file path=xl/calcChain.xml><?xml version="1.0" encoding="utf-8"?>
<calcChain xmlns="http://schemas.openxmlformats.org/spreadsheetml/2006/main">
  <c r="G10" i="91" l="1"/>
  <c r="F10" i="91"/>
  <c r="H9" i="91"/>
  <c r="H10" i="90"/>
  <c r="I10" i="90"/>
  <c r="H8" i="90"/>
  <c r="H7" i="90"/>
  <c r="H6" i="90"/>
  <c r="H5" i="90"/>
  <c r="D10" i="90"/>
  <c r="C8" i="90"/>
  <c r="C7" i="90"/>
  <c r="C6" i="90"/>
  <c r="C5" i="90"/>
  <c r="D9" i="91"/>
  <c r="G8" i="91"/>
  <c r="F8" i="91"/>
  <c r="C8" i="91"/>
  <c r="B8" i="91"/>
  <c r="B10" i="91" s="1"/>
  <c r="H7" i="89"/>
  <c r="G7" i="89"/>
  <c r="C7" i="89"/>
  <c r="B7" i="89"/>
  <c r="G7" i="88"/>
  <c r="F7" i="88"/>
  <c r="B7" i="88"/>
  <c r="A7" i="88"/>
  <c r="C7" i="88" s="1"/>
  <c r="G6" i="87"/>
  <c r="F6" i="87"/>
  <c r="H6" i="87" s="1"/>
  <c r="C6" i="87"/>
  <c r="B6" i="87"/>
  <c r="A6" i="87"/>
  <c r="H3" i="91"/>
  <c r="F8" i="84"/>
  <c r="H8" i="84" s="1"/>
  <c r="A8" i="84"/>
  <c r="C8" i="84" s="1"/>
  <c r="D2" i="91"/>
  <c r="H2" i="91"/>
  <c r="H1" i="91"/>
  <c r="H4" i="90"/>
  <c r="C10" i="90"/>
  <c r="C4" i="90"/>
  <c r="I11" i="82"/>
  <c r="E11" i="82"/>
  <c r="C11" i="82"/>
  <c r="I10" i="82"/>
  <c r="E10" i="82"/>
  <c r="C10" i="82"/>
  <c r="I9" i="82"/>
  <c r="E9" i="82"/>
  <c r="F9" i="82" s="1"/>
  <c r="C9" i="82"/>
  <c r="I8" i="82"/>
  <c r="E8" i="82"/>
  <c r="C8" i="82"/>
  <c r="I7" i="82"/>
  <c r="E7" i="82"/>
  <c r="C7" i="82"/>
  <c r="I6" i="82"/>
  <c r="E6" i="82"/>
  <c r="C6" i="82"/>
  <c r="I5" i="82"/>
  <c r="J5" i="82" s="1"/>
  <c r="E5" i="82"/>
  <c r="C5" i="82"/>
  <c r="I4" i="82"/>
  <c r="E4" i="82"/>
  <c r="F4" i="82" s="1"/>
  <c r="C4" i="82"/>
  <c r="I3" i="82"/>
  <c r="E3" i="82"/>
  <c r="C3" i="82"/>
  <c r="J2" i="82"/>
  <c r="F2" i="82"/>
  <c r="E6" i="81"/>
  <c r="C6" i="81"/>
  <c r="B6" i="81"/>
  <c r="D7" i="89" l="1"/>
  <c r="I7" i="89"/>
  <c r="H7" i="88"/>
  <c r="D10" i="91"/>
  <c r="D8" i="91"/>
  <c r="H10" i="91"/>
  <c r="C10" i="91"/>
  <c r="H8" i="91"/>
  <c r="F3" i="82"/>
  <c r="F8" i="82"/>
  <c r="J8" i="82"/>
  <c r="F6" i="82"/>
  <c r="J3" i="82"/>
  <c r="J4" i="82"/>
  <c r="J6" i="82"/>
  <c r="F7" i="82"/>
  <c r="J9" i="82"/>
  <c r="J7" i="82"/>
  <c r="J10" i="82"/>
  <c r="F11" i="82"/>
  <c r="F5" i="82"/>
  <c r="F10" i="82"/>
  <c r="J11" i="82"/>
</calcChain>
</file>

<file path=xl/sharedStrings.xml><?xml version="1.0" encoding="utf-8"?>
<sst xmlns="http://schemas.openxmlformats.org/spreadsheetml/2006/main" count="1492" uniqueCount="173">
  <si>
    <t>https://www.studyguidezone.com/mattest.htm</t>
  </si>
  <si>
    <t>https://www.majortests.com/mat/miller-analogies-test-practice.php</t>
  </si>
  <si>
    <t>https://uniontestprep.com/mat/practice-test</t>
  </si>
  <si>
    <t>https://gre.magoosh.com/flashcards/miller-analogies/decks</t>
  </si>
  <si>
    <t>1-4</t>
  </si>
  <si>
    <t>http://www.testprepreview.com/mat_practice.htm</t>
  </si>
  <si>
    <t>https://practicequiz.com/mat-practice-analogy-questions</t>
  </si>
  <si>
    <t>https://www.dummies.com/test-prep/miller-analogies-test-mat-practice-questions-3/</t>
  </si>
  <si>
    <t>https://practicequiz.com/mat-practice-analogy-questions/s/101/nwOb9jTWo7exRLs29V7F9UpN5PmdpEUE?q=4968</t>
  </si>
  <si>
    <t>https://practicequiz.com/mat-practice-analogy-questions/s/51/nwOb9jTWo7exRLs29V7F9UpN5PmdpEUE?q=4918</t>
  </si>
  <si>
    <t>https://practicequiz.com/mat-practice-analogy-questions/s/151/nwOb9jTWo7exRLs29V7F9UpN5PmdpEUE?q=5018</t>
  </si>
  <si>
    <t>https://www.dummies.com/test-prep/miller-analogies-test-mat-practice-questions-1/</t>
  </si>
  <si>
    <t>A</t>
  </si>
  <si>
    <t>B</t>
  </si>
  <si>
    <t>C</t>
  </si>
  <si>
    <t>D</t>
  </si>
  <si>
    <t>https://www.dummies.com/test-prep/miller-analogies-test-mat-practice-questions-2/</t>
  </si>
  <si>
    <t>https://www.dummies.com/test-prep/miller-analogies-test-mat-practice-questions-4/</t>
  </si>
  <si>
    <t>7,9-10</t>
  </si>
  <si>
    <t>https://elearning.shisu.edu.cn/pluginfile.php/36509/mod_resource/content/1/ANALOGIES.pdf</t>
  </si>
  <si>
    <t>WRONG</t>
  </si>
  <si>
    <t>33/35</t>
  </si>
  <si>
    <t>DC</t>
  </si>
  <si>
    <t>BD</t>
  </si>
  <si>
    <t>CA</t>
  </si>
  <si>
    <t>AD</t>
  </si>
  <si>
    <t>DA</t>
  </si>
  <si>
    <t>DB</t>
  </si>
  <si>
    <t>BC</t>
  </si>
  <si>
    <t>CB</t>
  </si>
  <si>
    <t>CD</t>
  </si>
  <si>
    <t>BA</t>
  </si>
  <si>
    <t>AC</t>
  </si>
  <si>
    <t>34/35</t>
  </si>
  <si>
    <t>37/40</t>
  </si>
  <si>
    <t>38/40</t>
  </si>
  <si>
    <t>AB</t>
  </si>
  <si>
    <t>33/40</t>
  </si>
  <si>
    <t>30/35</t>
  </si>
  <si>
    <t>5 at-&gt;</t>
  </si>
  <si>
    <t>34/40</t>
  </si>
  <si>
    <t>35/40</t>
  </si>
  <si>
    <t>37/51</t>
  </si>
  <si>
    <t>2 at-&gt;</t>
  </si>
  <si>
    <t>#1</t>
  </si>
  <si>
    <t>#2</t>
  </si>
  <si>
    <t>video</t>
  </si>
  <si>
    <t>intro</t>
  </si>
  <si>
    <t>10,19,24</t>
  </si>
  <si>
    <r>
      <rPr>
        <b/>
        <sz val="12"/>
        <color rgb="FFFF0000"/>
        <rFont val="Tahoma"/>
        <family val="2"/>
      </rPr>
      <t>10</t>
    </r>
    <r>
      <rPr>
        <b/>
        <sz val="12"/>
        <rFont val="Tahoma"/>
        <family val="2"/>
      </rPr>
      <t>,17,20,</t>
    </r>
    <r>
      <rPr>
        <b/>
        <sz val="12"/>
        <color rgb="FFFF0000"/>
        <rFont val="Tahoma"/>
        <family val="2"/>
      </rPr>
      <t>23</t>
    </r>
  </si>
  <si>
    <r>
      <t>10,</t>
    </r>
    <r>
      <rPr>
        <b/>
        <sz val="12"/>
        <color rgb="FFFF0000"/>
        <rFont val="Tahoma"/>
        <family val="2"/>
      </rPr>
      <t>14-15</t>
    </r>
    <r>
      <rPr>
        <b/>
        <sz val="12"/>
        <rFont val="Tahoma"/>
        <family val="2"/>
      </rPr>
      <t>,19-</t>
    </r>
    <r>
      <rPr>
        <b/>
        <sz val="12"/>
        <color rgb="FFFF0000"/>
        <rFont val="Tahoma"/>
        <family val="2"/>
      </rPr>
      <t>20</t>
    </r>
    <r>
      <rPr>
        <b/>
        <sz val="12"/>
        <rFont val="Tahoma"/>
        <family val="2"/>
      </rPr>
      <t>,24</t>
    </r>
  </si>
  <si>
    <r>
      <rPr>
        <b/>
        <sz val="12"/>
        <color rgb="FFFF0000"/>
        <rFont val="Tahoma"/>
        <family val="2"/>
      </rPr>
      <t>01</t>
    </r>
    <r>
      <rPr>
        <b/>
        <sz val="12"/>
        <rFont val="Tahoma"/>
        <family val="2"/>
      </rPr>
      <t>,08,</t>
    </r>
    <r>
      <rPr>
        <b/>
        <sz val="12"/>
        <color rgb="FFFF0000"/>
        <rFont val="Tahoma"/>
        <family val="2"/>
      </rPr>
      <t>17</t>
    </r>
  </si>
  <si>
    <r>
      <t>08,</t>
    </r>
    <r>
      <rPr>
        <b/>
        <sz val="12"/>
        <color rgb="FFFF0000"/>
        <rFont val="Tahoma"/>
        <family val="2"/>
      </rPr>
      <t>16</t>
    </r>
    <r>
      <rPr>
        <b/>
        <sz val="12"/>
        <rFont val="Tahoma"/>
        <family val="2"/>
      </rPr>
      <t>,</t>
    </r>
  </si>
  <si>
    <r>
      <rPr>
        <b/>
        <sz val="12"/>
        <color rgb="FFFF0000"/>
        <rFont val="Tahoma"/>
        <family val="2"/>
      </rPr>
      <t>01</t>
    </r>
    <r>
      <rPr>
        <b/>
        <sz val="12"/>
        <rFont val="Tahoma"/>
        <family val="2"/>
      </rPr>
      <t>,09-10,</t>
    </r>
    <r>
      <rPr>
        <b/>
        <sz val="12"/>
        <color rgb="FFFF0000"/>
        <rFont val="Tahoma"/>
        <family val="2"/>
      </rPr>
      <t>15</t>
    </r>
    <r>
      <rPr>
        <b/>
        <sz val="12"/>
        <rFont val="Tahoma"/>
        <family val="2"/>
      </rPr>
      <t>,20</t>
    </r>
  </si>
  <si>
    <r>
      <rPr>
        <b/>
        <sz val="12"/>
        <color rgb="FFFF0000"/>
        <rFont val="Tahoma"/>
        <family val="2"/>
      </rPr>
      <t>06</t>
    </r>
    <r>
      <rPr>
        <b/>
        <sz val="12"/>
        <rFont val="Tahoma"/>
        <family val="2"/>
      </rPr>
      <t>,09-10,</t>
    </r>
    <r>
      <rPr>
        <b/>
        <sz val="12"/>
        <color rgb="FFFF0000"/>
        <rFont val="Tahoma"/>
        <family val="2"/>
      </rPr>
      <t>11</t>
    </r>
    <r>
      <rPr>
        <b/>
        <sz val="12"/>
        <rFont val="Tahoma"/>
        <family val="2"/>
      </rPr>
      <t>,20-</t>
    </r>
    <r>
      <rPr>
        <b/>
        <sz val="12"/>
        <color rgb="FFFF0000"/>
        <rFont val="Tahoma"/>
        <family val="2"/>
      </rPr>
      <t>21</t>
    </r>
  </si>
  <si>
    <r>
      <rPr>
        <b/>
        <sz val="12"/>
        <color rgb="FFFF0000"/>
        <rFont val="Tahoma"/>
        <family val="2"/>
      </rPr>
      <t>02-03</t>
    </r>
    <r>
      <rPr>
        <b/>
        <sz val="12"/>
        <rFont val="Tahoma"/>
        <family val="2"/>
      </rPr>
      <t>,04,</t>
    </r>
    <r>
      <rPr>
        <b/>
        <sz val="12"/>
        <color rgb="FFFF0000"/>
        <rFont val="Tahoma"/>
        <family val="2"/>
      </rPr>
      <t>05-06</t>
    </r>
    <r>
      <rPr>
        <b/>
        <sz val="12"/>
        <rFont val="Tahoma"/>
        <family val="2"/>
      </rPr>
      <t>,13,17,</t>
    </r>
    <r>
      <rPr>
        <b/>
        <sz val="12"/>
        <color rgb="FFFF0000"/>
        <rFont val="Tahoma"/>
        <family val="2"/>
      </rPr>
      <t>20</t>
    </r>
    <r>
      <rPr>
        <b/>
        <sz val="12"/>
        <rFont val="Tahoma"/>
        <family val="2"/>
      </rPr>
      <t>,</t>
    </r>
    <r>
      <rPr>
        <b/>
        <sz val="12"/>
        <color rgb="FFFF0000"/>
        <rFont val="Tahoma"/>
        <family val="2"/>
      </rPr>
      <t>25</t>
    </r>
  </si>
  <si>
    <r>
      <t>04,</t>
    </r>
    <r>
      <rPr>
        <b/>
        <sz val="12"/>
        <color rgb="FFFF0000"/>
        <rFont val="Tahoma"/>
        <family val="2"/>
      </rPr>
      <t>09</t>
    </r>
    <r>
      <rPr>
        <b/>
        <sz val="12"/>
        <rFont val="Tahoma"/>
        <family val="2"/>
      </rPr>
      <t>,13,</t>
    </r>
    <r>
      <rPr>
        <b/>
        <sz val="12"/>
        <color rgb="FFFF0000"/>
        <rFont val="Tahoma"/>
        <family val="2"/>
      </rPr>
      <t>16</t>
    </r>
    <r>
      <rPr>
        <b/>
        <sz val="12"/>
        <rFont val="Tahoma"/>
        <family val="2"/>
      </rPr>
      <t>,17,</t>
    </r>
    <r>
      <rPr>
        <b/>
        <sz val="12"/>
        <color rgb="FFFF0000"/>
        <rFont val="Tahoma"/>
        <family val="2"/>
      </rPr>
      <t>23</t>
    </r>
  </si>
  <si>
    <t>no scores</t>
  </si>
  <si>
    <r>
      <rPr>
        <b/>
        <sz val="12"/>
        <color rgb="FFFF0000"/>
        <rFont val="Tahoma"/>
        <family val="2"/>
      </rPr>
      <t>1</t>
    </r>
    <r>
      <rPr>
        <b/>
        <sz val="12"/>
        <rFont val="Tahoma"/>
        <family val="2"/>
      </rPr>
      <t>,</t>
    </r>
    <r>
      <rPr>
        <b/>
        <sz val="12"/>
        <color rgb="FFFF0000"/>
        <rFont val="Tahoma"/>
        <family val="2"/>
      </rPr>
      <t>2</t>
    </r>
    <r>
      <rPr>
        <b/>
        <sz val="12"/>
        <rFont val="Tahoma"/>
        <family val="2"/>
      </rPr>
      <t>,6,</t>
    </r>
    <r>
      <rPr>
        <b/>
        <sz val="12"/>
        <color rgb="FFFF0000"/>
        <rFont val="Tahoma"/>
        <family val="2"/>
      </rPr>
      <t>10</t>
    </r>
    <r>
      <rPr>
        <b/>
        <sz val="12"/>
        <rFont val="Tahoma"/>
        <family val="2"/>
      </rPr>
      <t>,</t>
    </r>
    <r>
      <rPr>
        <b/>
        <sz val="12"/>
        <color rgb="FFFF0000"/>
        <rFont val="Tahoma"/>
        <family val="2"/>
      </rPr>
      <t>13</t>
    </r>
    <r>
      <rPr>
        <b/>
        <sz val="12"/>
        <rFont val="Tahoma"/>
        <family val="2"/>
      </rPr>
      <t>,</t>
    </r>
    <r>
      <rPr>
        <b/>
        <sz val="12"/>
        <color rgb="FFFF0000"/>
        <rFont val="Tahoma"/>
        <family val="2"/>
      </rPr>
      <t>34</t>
    </r>
    <r>
      <rPr>
        <b/>
        <sz val="12"/>
        <rFont val="Tahoma"/>
        <family val="2"/>
      </rPr>
      <t>,</t>
    </r>
    <r>
      <rPr>
        <b/>
        <sz val="12"/>
        <color rgb="FFFF0000"/>
        <rFont val="Tahoma"/>
        <family val="2"/>
      </rPr>
      <t>36</t>
    </r>
    <r>
      <rPr>
        <b/>
        <sz val="12"/>
        <rFont val="Tahoma"/>
        <family val="2"/>
      </rPr>
      <t>,</t>
    </r>
    <r>
      <rPr>
        <b/>
        <sz val="12"/>
        <color rgb="FFFF0000"/>
        <rFont val="Tahoma"/>
        <family val="2"/>
      </rPr>
      <t>46</t>
    </r>
    <r>
      <rPr>
        <b/>
        <sz val="12"/>
        <rFont val="Tahoma"/>
        <family val="2"/>
      </rPr>
      <t>,</t>
    </r>
    <r>
      <rPr>
        <b/>
        <sz val="12"/>
        <color rgb="FFFF0000"/>
        <rFont val="Tahoma"/>
        <family val="2"/>
      </rPr>
      <t>48</t>
    </r>
  </si>
  <si>
    <r>
      <rPr>
        <b/>
        <sz val="12"/>
        <color rgb="FFFF0000"/>
        <rFont val="Tahoma"/>
        <family val="2"/>
      </rPr>
      <t>159</t>
    </r>
    <r>
      <rPr>
        <b/>
        <sz val="12"/>
        <rFont val="Tahoma"/>
        <family val="2"/>
      </rPr>
      <t>,176,</t>
    </r>
    <r>
      <rPr>
        <b/>
        <sz val="12"/>
        <color rgb="FFFF0000"/>
        <rFont val="Tahoma"/>
        <family val="2"/>
      </rPr>
      <t>196</t>
    </r>
  </si>
  <si>
    <t>?D</t>
  </si>
  <si>
    <t>C?D</t>
  </si>
  <si>
    <t>B|A?C</t>
  </si>
  <si>
    <r>
      <rPr>
        <b/>
        <sz val="12"/>
        <color rgb="FFFF0000"/>
        <rFont val="Tahoma"/>
        <family val="2"/>
      </rPr>
      <t>3,4</t>
    </r>
    <r>
      <rPr>
        <b/>
        <sz val="12"/>
        <rFont val="Tahoma"/>
        <family val="2"/>
      </rPr>
      <t>,9,</t>
    </r>
    <r>
      <rPr>
        <b/>
        <sz val="12"/>
        <color rgb="FFFF0000"/>
        <rFont val="Tahoma"/>
        <family val="2"/>
      </rPr>
      <t>13,15</t>
    </r>
    <r>
      <rPr>
        <b/>
        <sz val="12"/>
        <rFont val="Tahoma"/>
        <family val="2"/>
      </rPr>
      <t>,22,</t>
    </r>
    <r>
      <rPr>
        <b/>
        <sz val="12"/>
        <color rgb="FFFF0000"/>
        <rFont val="Tahoma"/>
        <family val="2"/>
      </rPr>
      <t>23</t>
    </r>
  </si>
  <si>
    <r>
      <t>9,</t>
    </r>
    <r>
      <rPr>
        <b/>
        <sz val="12"/>
        <color rgb="FFFF0000"/>
        <rFont val="Tahoma"/>
        <family val="2"/>
      </rPr>
      <t>19</t>
    </r>
    <r>
      <rPr>
        <b/>
        <sz val="12"/>
        <rFont val="Tahoma"/>
        <family val="2"/>
      </rPr>
      <t>,22,</t>
    </r>
    <r>
      <rPr>
        <b/>
        <sz val="12"/>
        <color rgb="FFFF0000"/>
        <rFont val="Tahoma"/>
        <family val="2"/>
      </rPr>
      <t>25</t>
    </r>
  </si>
  <si>
    <r>
      <rPr>
        <b/>
        <sz val="12"/>
        <color rgb="FFFF0000"/>
        <rFont val="Tahoma"/>
        <family val="2"/>
      </rPr>
      <t>3</t>
    </r>
    <r>
      <rPr>
        <b/>
        <sz val="12"/>
        <rFont val="Tahoma"/>
        <family val="2"/>
      </rPr>
      <t>,7,</t>
    </r>
    <r>
      <rPr>
        <b/>
        <sz val="12"/>
        <color rgb="FFFF0000"/>
        <rFont val="Tahoma"/>
        <family val="2"/>
      </rPr>
      <t>11</t>
    </r>
    <r>
      <rPr>
        <b/>
        <sz val="12"/>
        <rFont val="Tahoma"/>
        <family val="2"/>
      </rPr>
      <t>,16-17,19</t>
    </r>
  </si>
  <si>
    <r>
      <t>7,16-17,19,</t>
    </r>
    <r>
      <rPr>
        <b/>
        <sz val="12"/>
        <color rgb="FFFF0000"/>
        <rFont val="Tahoma"/>
        <family val="2"/>
      </rPr>
      <t>23</t>
    </r>
  </si>
  <si>
    <r>
      <rPr>
        <b/>
        <sz val="12"/>
        <color rgb="FFFF0000"/>
        <rFont val="Tahoma"/>
        <family val="2"/>
      </rPr>
      <t>6,13,15</t>
    </r>
    <r>
      <rPr>
        <b/>
        <sz val="12"/>
        <rFont val="Tahoma"/>
        <family val="2"/>
      </rPr>
      <t>,</t>
    </r>
    <r>
      <rPr>
        <b/>
        <sz val="12"/>
        <color rgb="FFFF0000"/>
        <rFont val="Tahoma"/>
        <family val="2"/>
      </rPr>
      <t>19,21</t>
    </r>
    <r>
      <rPr>
        <b/>
        <sz val="12"/>
        <rFont val="Tahoma"/>
        <family val="2"/>
      </rPr>
      <t>,</t>
    </r>
    <r>
      <rPr>
        <b/>
        <sz val="12"/>
        <color rgb="FFFF0000"/>
        <rFont val="Tahoma"/>
        <family val="2"/>
      </rPr>
      <t>23</t>
    </r>
    <r>
      <rPr>
        <b/>
        <sz val="12"/>
        <rFont val="Tahoma"/>
        <family val="2"/>
      </rPr>
      <t>-24</t>
    </r>
  </si>
  <si>
    <r>
      <rPr>
        <b/>
        <sz val="12"/>
        <color rgb="FFFF0000"/>
        <rFont val="Tahoma"/>
        <family val="2"/>
      </rPr>
      <t>9</t>
    </r>
    <r>
      <rPr>
        <b/>
        <sz val="12"/>
        <rFont val="Tahoma"/>
        <family val="2"/>
      </rPr>
      <t>,</t>
    </r>
    <r>
      <rPr>
        <b/>
        <sz val="12"/>
        <color rgb="FFFF0000"/>
        <rFont val="Tahoma"/>
        <family val="2"/>
      </rPr>
      <t>22</t>
    </r>
    <r>
      <rPr>
        <b/>
        <sz val="12"/>
        <rFont val="Tahoma"/>
        <family val="2"/>
      </rPr>
      <t>,24</t>
    </r>
  </si>
  <si>
    <r>
      <t>4-5,</t>
    </r>
    <r>
      <rPr>
        <b/>
        <sz val="12"/>
        <color rgb="FFFF0000"/>
        <rFont val="Tahoma"/>
        <family val="2"/>
      </rPr>
      <t>15</t>
    </r>
    <r>
      <rPr>
        <b/>
        <sz val="12"/>
        <rFont val="Tahoma"/>
        <family val="2"/>
      </rPr>
      <t>,17,20,23 (14:their error)</t>
    </r>
  </si>
  <si>
    <r>
      <rPr>
        <b/>
        <sz val="12"/>
        <color rgb="FFFF0000"/>
        <rFont val="Tahoma"/>
        <family val="2"/>
      </rPr>
      <t>3</t>
    </r>
    <r>
      <rPr>
        <b/>
        <sz val="12"/>
        <rFont val="Tahoma"/>
        <family val="2"/>
      </rPr>
      <t>,4-5,17,</t>
    </r>
    <r>
      <rPr>
        <b/>
        <sz val="12"/>
        <color rgb="FFFF0000"/>
        <rFont val="Tahoma"/>
        <family val="2"/>
      </rPr>
      <t>19</t>
    </r>
    <r>
      <rPr>
        <b/>
        <sz val="12"/>
        <rFont val="Tahoma"/>
        <family val="2"/>
      </rPr>
      <t>-20,</t>
    </r>
    <r>
      <rPr>
        <b/>
        <sz val="12"/>
        <color rgb="FFFF0000"/>
        <rFont val="Tahoma"/>
        <family val="2"/>
      </rPr>
      <t>21</t>
    </r>
    <r>
      <rPr>
        <b/>
        <sz val="12"/>
        <rFont val="Tahoma"/>
        <family val="2"/>
      </rPr>
      <t>,23</t>
    </r>
  </si>
  <si>
    <t>13 at-&gt;</t>
  </si>
  <si>
    <t>elearning</t>
  </si>
  <si>
    <t>study guide zone</t>
  </si>
  <si>
    <t>major</t>
  </si>
  <si>
    <t>union</t>
  </si>
  <si>
    <t>magoosh</t>
  </si>
  <si>
    <t>practice quiz</t>
  </si>
  <si>
    <t>dummies</t>
  </si>
  <si>
    <t>TOTALS</t>
  </si>
  <si>
    <t>PCT-&gt;</t>
  </si>
  <si>
    <t>TEST</t>
  </si>
  <si>
    <t>AVE</t>
  </si>
  <si>
    <t>ACCUMS</t>
  </si>
  <si>
    <t>MINE</t>
  </si>
  <si>
    <t>IQ</t>
  </si>
  <si>
    <t>MAX</t>
  </si>
  <si>
    <t>LISTS</t>
  </si>
  <si>
    <t>QUESTIONS</t>
  </si>
  <si>
    <t>test prep review</t>
  </si>
  <si>
    <t>PCT</t>
  </si>
  <si>
    <r>
      <rPr>
        <b/>
        <sz val="12"/>
        <color rgb="FFFF0000"/>
        <rFont val="Tahoma"/>
        <family val="2"/>
      </rPr>
      <t>128</t>
    </r>
    <r>
      <rPr>
        <b/>
        <sz val="12"/>
        <rFont val="Tahoma"/>
        <family val="2"/>
      </rPr>
      <t>,</t>
    </r>
    <r>
      <rPr>
        <b/>
        <sz val="12"/>
        <color rgb="FFFF0000"/>
        <rFont val="Tahoma"/>
        <family val="2"/>
      </rPr>
      <t>130</t>
    </r>
    <r>
      <rPr>
        <b/>
        <sz val="12"/>
        <rFont val="Tahoma"/>
        <family val="2"/>
      </rPr>
      <t xml:space="preserve">   (102 &amp; 138: their error)</t>
    </r>
  </si>
  <si>
    <t>59,81?,84,95</t>
  </si>
  <si>
    <r>
      <rPr>
        <b/>
        <sz val="12"/>
        <color rgb="FFFF0000"/>
        <rFont val="Tahoma"/>
        <family val="2"/>
      </rPr>
      <t>163</t>
    </r>
    <r>
      <rPr>
        <b/>
        <sz val="12"/>
        <rFont val="Tahoma"/>
        <family val="2"/>
      </rPr>
      <t>,176   (169: their error)</t>
    </r>
  </si>
  <si>
    <t>SUMMARY #1</t>
  </si>
  <si>
    <t>SUMMARY #2</t>
  </si>
  <si>
    <t>all</t>
  </si>
  <si>
    <t>N.A.</t>
  </si>
  <si>
    <t>SUBTOTALS</t>
  </si>
  <si>
    <t>32/35</t>
  </si>
  <si>
    <t>wrong</t>
  </si>
  <si>
    <t>35/35</t>
  </si>
  <si>
    <t>39/40</t>
  </si>
  <si>
    <t>36/40</t>
  </si>
  <si>
    <t>43/51</t>
  </si>
  <si>
    <t>3 at-&gt;</t>
  </si>
  <si>
    <t>1 at-&gt;</t>
  </si>
  <si>
    <t>major tests</t>
  </si>
  <si>
    <t>union test prep</t>
  </si>
  <si>
    <t>stewart</t>
  </si>
  <si>
    <t>http://www.west.net/~stewart/mat/practice_questions.htm</t>
  </si>
  <si>
    <t>https://www.testprepreview.com/mat_practice.htm</t>
  </si>
  <si>
    <t>test-preparation</t>
  </si>
  <si>
    <t>https://www.test-preparation.ca/miller-analogies/</t>
  </si>
  <si>
    <t>test prep training</t>
  </si>
  <si>
    <t>https://www.testpreptraining.com/miller-analogies-test-mat-free-practice-test</t>
  </si>
  <si>
    <t>mometrix</t>
  </si>
  <si>
    <t>https://www.pinterest.com/mometrix/miller-analogies-test-mat-exam/</t>
  </si>
  <si>
    <t>wikijob</t>
  </si>
  <si>
    <t>https://www.wikijob.co.uk/content/aptitude-tests/test-types/the-miller-analogy-test</t>
  </si>
  <si>
    <t>dynamic path</t>
  </si>
  <si>
    <t>https://dynamicpath.com/miller-analogies-test-mat/1</t>
  </si>
  <si>
    <t>practice test geeks</t>
  </si>
  <si>
    <t>https://practicetestgeeks.com/mat-miller-analogies-practice-test/</t>
  </si>
  <si>
    <t>pearson</t>
  </si>
  <si>
    <t>https://www.pearsonassessments.com/graduate-admissions/mat/about.html</t>
  </si>
  <si>
    <t>elearning results</t>
  </si>
  <si>
    <t>DELETED</t>
  </si>
  <si>
    <t>PAGE NOT FOUND</t>
  </si>
  <si>
    <t>RIDICULOUS NUMBER OF REPEATS</t>
  </si>
  <si>
    <t>COULDN'T EVEN GET STARTED</t>
  </si>
  <si>
    <t>ADVICE ONLY</t>
  </si>
  <si>
    <t>DUPES &amp; WOULDN'T LOAD SECOND 25</t>
  </si>
  <si>
    <t>INSTALLATION REQUIRED</t>
  </si>
  <si>
    <t>NO FREE TESTS SEEN</t>
  </si>
  <si>
    <t>VOCABULARY ONLY</t>
  </si>
  <si>
    <t>https://www.usf.edu/testing-services/test-options/mat.aspx</t>
  </si>
  <si>
    <t>univ of south florida</t>
  </si>
  <si>
    <t>https://www.uttyler.edu/testingcenter/mat.php</t>
  </si>
  <si>
    <t>texas at tyler</t>
  </si>
  <si>
    <t>https://www.rccc.edu/testing/miller-analogies-test/</t>
  </si>
  <si>
    <t>rowan cabarrus</t>
  </si>
  <si>
    <t>https://www.unomaha.edu/enrollment-management/testing-center/admission-exams/miller-analogies-test.php</t>
  </si>
  <si>
    <t>https://www.brookdalecc.edu/testing-services/tests-for-community-members/miller-analogies-test/</t>
  </si>
  <si>
    <t>brookdale cc</t>
  </si>
  <si>
    <t>https://www.cscc.edu/services/testingcenter/community-testing/mat.shtml</t>
  </si>
  <si>
    <t>columbus state cc</t>
  </si>
  <si>
    <t>william patterson uni</t>
  </si>
  <si>
    <t>https://www.wpunj.edu/officeoftesting/MAT.html</t>
  </si>
  <si>
    <t>https://www.uaa.alaska.edu/students/testing/miller-analogies-test.cshtml</t>
  </si>
  <si>
    <t>alaska anchorage</t>
  </si>
  <si>
    <t>uni mass boston</t>
  </si>
  <si>
    <t>https://www.umb.edu/academics/vpass/uac/testing_services/miller_analogies_test</t>
  </si>
  <si>
    <t>https://noncredit.temple.edu/public/category/programStream.do?method=load&amp;selectedProgramAreaId=8848855&amp;selectedProgramStreamId=8848913</t>
  </si>
  <si>
    <t>temple, philly</t>
  </si>
  <si>
    <t>SITE INOPERABLE</t>
  </si>
  <si>
    <t>SITE INOPERABLE hankhammer/Merlie48</t>
  </si>
  <si>
    <t>NO PRACTICE TESTS OFFERED</t>
  </si>
  <si>
    <t>THEY WANT $30 PER PRACTICE TEST!</t>
  </si>
  <si>
    <t>NO FREE TESTS (PEARSON ONLY)</t>
  </si>
  <si>
    <t>MAT WEBSITE TIMED OUT</t>
  </si>
  <si>
    <t>uni of nebraska at omaha</t>
  </si>
  <si>
    <t>PEARSON</t>
  </si>
  <si>
    <t>THEY USE MOMETRIX</t>
  </si>
  <si>
    <t>NO PRACTICE TESTS</t>
  </si>
  <si>
    <t>NEW (SCHOOLS)</t>
  </si>
  <si>
    <t>*76 WAS MY EXACT SCORE ON THE TEST!</t>
  </si>
  <si>
    <t>NOTES</t>
  </si>
  <si>
    <t>LINKS</t>
  </si>
  <si>
    <t/>
  </si>
  <si>
    <t>MILLER ANALOGIES TESTS</t>
  </si>
  <si>
    <r>
      <rPr>
        <b/>
        <sz val="12"/>
        <color rgb="FFFF0000"/>
        <rFont val="Tahoma"/>
        <family val="2"/>
      </rPr>
      <t xml:space="preserve">2 </t>
    </r>
    <r>
      <rPr>
        <b/>
        <sz val="12"/>
        <rFont val="Tahoma"/>
        <family val="2"/>
      </rPr>
      <t>(worst EVER),</t>
    </r>
    <r>
      <rPr>
        <b/>
        <sz val="12"/>
        <color rgb="FFFF0000"/>
        <rFont val="Tahoma"/>
        <family val="2"/>
      </rPr>
      <t>16</t>
    </r>
    <r>
      <rPr>
        <b/>
        <sz val="12"/>
        <rFont val="Tahoma"/>
        <family val="2"/>
      </rPr>
      <t>,17,20</t>
    </r>
  </si>
  <si>
    <t>LINK-&gt;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</si>
</sst>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Arial"/>
    </font>
    <font>
      <u/>
      <sz val="12"/>
      <color theme="10"/>
      <name val="Arial"/>
      <family val="2"/>
    </font>
    <font>
      <b/>
      <sz val="12"/>
      <name val="Tahoma"/>
      <family val="2"/>
    </font>
    <font>
      <b/>
      <u/>
      <sz val="12"/>
      <color theme="10"/>
      <name val="Tahoma"/>
      <family val="2"/>
    </font>
    <font>
      <b/>
      <sz val="12"/>
      <color rgb="FFFF0000"/>
      <name val="Tahoma"/>
      <family val="2"/>
    </font>
    <font>
      <sz val="8"/>
      <name val="Arial"/>
      <family val="2"/>
    </font>
    <font>
      <b/>
      <sz val="14"/>
      <color theme="1"/>
      <name val="Tahoma"/>
      <family val="2"/>
    </font>
    <font>
      <b/>
      <u/>
      <sz val="14"/>
      <color theme="10"/>
      <name val="Tahoma"/>
      <family val="2"/>
    </font>
    <font>
      <b/>
      <sz val="14"/>
      <name val="Tahoma"/>
      <family val="2"/>
    </font>
    <font>
      <u/>
      <sz val="14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/>
    <xf numFmtId="0" fontId="2" fillId="0" borderId="1" xfId="0" applyFont="1" applyBorder="1"/>
    <xf numFmtId="0" fontId="3" fillId="0" borderId="1" xfId="1" applyFont="1" applyBorder="1"/>
    <xf numFmtId="49" fontId="2" fillId="0" borderId="1" xfId="0" applyNumberFormat="1" applyFont="1" applyBorder="1"/>
    <xf numFmtId="0" fontId="2" fillId="3" borderId="1" xfId="0" applyFont="1" applyFill="1" applyBorder="1"/>
    <xf numFmtId="0" fontId="1" fillId="0" borderId="1" xfId="1" applyBorder="1"/>
    <xf numFmtId="0" fontId="3" fillId="0" borderId="1" xfId="1" applyFont="1" applyBorder="1" applyAlignment="1" applyProtection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left"/>
    </xf>
    <xf numFmtId="1" fontId="1" fillId="0" borderId="1" xfId="1" applyNumberForma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/>
    <xf numFmtId="0" fontId="2" fillId="4" borderId="1" xfId="0" applyFont="1" applyFill="1" applyBorder="1"/>
    <xf numFmtId="0" fontId="2" fillId="0" borderId="1" xfId="0" quotePrefix="1" applyFont="1" applyBorder="1"/>
    <xf numFmtId="9" fontId="2" fillId="3" borderId="1" xfId="0" applyNumberFormat="1" applyFont="1" applyFill="1" applyBorder="1"/>
    <xf numFmtId="0" fontId="4" fillId="0" borderId="1" xfId="0" applyFont="1" applyBorder="1"/>
    <xf numFmtId="49" fontId="4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0" borderId="1" xfId="1" applyFont="1" applyFill="1" applyBorder="1"/>
    <xf numFmtId="1" fontId="2" fillId="3" borderId="1" xfId="0" applyNumberFormat="1" applyFont="1" applyFill="1" applyBorder="1"/>
    <xf numFmtId="1" fontId="2" fillId="0" borderId="1" xfId="0" applyNumberFormat="1" applyFont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7" borderId="1" xfId="0" applyFont="1" applyFill="1" applyBorder="1"/>
    <xf numFmtId="9" fontId="2" fillId="7" borderId="1" xfId="0" applyNumberFormat="1" applyFont="1" applyFill="1" applyBorder="1"/>
    <xf numFmtId="9" fontId="2" fillId="6" borderId="1" xfId="0" applyNumberFormat="1" applyFont="1" applyFill="1" applyBorder="1"/>
    <xf numFmtId="3" fontId="2" fillId="3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7" fillId="0" borderId="1" xfId="1" applyFont="1" applyBorder="1" applyAlignment="1" applyProtection="1"/>
    <xf numFmtId="0" fontId="8" fillId="0" borderId="1" xfId="0" applyFont="1" applyBorder="1"/>
    <xf numFmtId="0" fontId="6" fillId="8" borderId="1" xfId="0" applyFont="1" applyFill="1" applyBorder="1" applyAlignment="1">
      <alignment horizontal="left"/>
    </xf>
    <xf numFmtId="0" fontId="8" fillId="8" borderId="1" xfId="0" applyFont="1" applyFill="1" applyBorder="1"/>
    <xf numFmtId="0" fontId="6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0" borderId="1" xfId="1" applyFont="1" applyBorder="1"/>
    <xf numFmtId="49" fontId="8" fillId="0" borderId="1" xfId="0" applyNumberFormat="1" applyFont="1" applyBorder="1"/>
    <xf numFmtId="49" fontId="8" fillId="8" borderId="1" xfId="0" applyNumberFormat="1" applyFont="1" applyFill="1" applyBorder="1"/>
    <xf numFmtId="0" fontId="8" fillId="0" borderId="1" xfId="0" quotePrefix="1" applyFont="1" applyBorder="1"/>
    <xf numFmtId="0" fontId="2" fillId="9" borderId="1" xfId="0" applyFont="1" applyFill="1" applyBorder="1"/>
    <xf numFmtId="9" fontId="2" fillId="9" borderId="1" xfId="0" applyNumberFormat="1" applyFont="1" applyFill="1" applyBorder="1"/>
    <xf numFmtId="49" fontId="2" fillId="9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1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  <color rgb="FFF9F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interest.com/mometrix/miller-analogies-test-mat-exam/" TargetMode="External"/><Relationship Id="rId13" Type="http://schemas.openxmlformats.org/officeDocument/2006/relationships/hyperlink" Target="https://www.pearsonassessments.com/graduate-admissions/mat/about.html" TargetMode="External"/><Relationship Id="rId18" Type="http://schemas.openxmlformats.org/officeDocument/2006/relationships/hyperlink" Target="https://www.rccc.edu/testing/miller-analogies-test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uniontestprep.com/mat/practice-test" TargetMode="External"/><Relationship Id="rId21" Type="http://schemas.openxmlformats.org/officeDocument/2006/relationships/hyperlink" Target="https://www.cscc.edu/services/testingcenter/community-testing/mat.shtml" TargetMode="External"/><Relationship Id="rId7" Type="http://schemas.openxmlformats.org/officeDocument/2006/relationships/hyperlink" Target="https://www.dummies.com/test-prep/miller-analogies-test-mat-practice-questions-1/" TargetMode="External"/><Relationship Id="rId12" Type="http://schemas.openxmlformats.org/officeDocument/2006/relationships/hyperlink" Target="https://practicetestgeeks.com/mat-miller-analogies-practice-test/" TargetMode="External"/><Relationship Id="rId17" Type="http://schemas.openxmlformats.org/officeDocument/2006/relationships/hyperlink" Target="https://www.uttyler.edu/testingcenter/mat.php" TargetMode="External"/><Relationship Id="rId25" Type="http://schemas.openxmlformats.org/officeDocument/2006/relationships/hyperlink" Target="https://noncredit.temple.edu/public/category/programStream.do?method=load&amp;selectedProgramAreaId=8848855&amp;selectedProgramStreamId=8848913" TargetMode="External"/><Relationship Id="rId2" Type="http://schemas.openxmlformats.org/officeDocument/2006/relationships/hyperlink" Target="https://www.majortests.com/mat/miller-analogies-test-practice.php" TargetMode="External"/><Relationship Id="rId16" Type="http://schemas.openxmlformats.org/officeDocument/2006/relationships/hyperlink" Target="https://www.usf.edu/testing-services/test-options/mat.aspx" TargetMode="External"/><Relationship Id="rId20" Type="http://schemas.openxmlformats.org/officeDocument/2006/relationships/hyperlink" Target="https://www.brookdalecc.edu/testing-services/tests-for-community-members/miller-analogies-test/" TargetMode="External"/><Relationship Id="rId1" Type="http://schemas.openxmlformats.org/officeDocument/2006/relationships/hyperlink" Target="https://www.studyguidezone.com/mattest.htm" TargetMode="External"/><Relationship Id="rId6" Type="http://schemas.openxmlformats.org/officeDocument/2006/relationships/hyperlink" Target="https://www.wikijob.co.uk/content/aptitude-tests/test-types/the-miller-analogy-test" TargetMode="External"/><Relationship Id="rId11" Type="http://schemas.openxmlformats.org/officeDocument/2006/relationships/hyperlink" Target="https://practicequiz.com/mat-practice-analogy-questions" TargetMode="External"/><Relationship Id="rId24" Type="http://schemas.openxmlformats.org/officeDocument/2006/relationships/hyperlink" Target="https://www.umb.edu/academics/vpass/uac/testing_services/miller_analogies_test" TargetMode="External"/><Relationship Id="rId5" Type="http://schemas.openxmlformats.org/officeDocument/2006/relationships/hyperlink" Target="https://www.testprepreview.com/mat_practice.htm" TargetMode="External"/><Relationship Id="rId15" Type="http://schemas.openxmlformats.org/officeDocument/2006/relationships/hyperlink" Target="https://elearning.shisu.edu.cn/pluginfile.php/36509/mod_resource/content/1/ANALOGIES.pdf" TargetMode="External"/><Relationship Id="rId23" Type="http://schemas.openxmlformats.org/officeDocument/2006/relationships/hyperlink" Target="https://www.uaa.alaska.edu/students/testing/miller-analogies-test.cshtml" TargetMode="External"/><Relationship Id="rId10" Type="http://schemas.openxmlformats.org/officeDocument/2006/relationships/hyperlink" Target="https://www.test-preparation.ca/miller-analogies/" TargetMode="External"/><Relationship Id="rId19" Type="http://schemas.openxmlformats.org/officeDocument/2006/relationships/hyperlink" Target="https://www.unomaha.edu/enrollment-management/testing-center/admission-exams/miller-analogies-test.php" TargetMode="External"/><Relationship Id="rId4" Type="http://schemas.openxmlformats.org/officeDocument/2006/relationships/hyperlink" Target="http://www.west.net/~stewart/mat/practice_questions.htm" TargetMode="External"/><Relationship Id="rId9" Type="http://schemas.openxmlformats.org/officeDocument/2006/relationships/hyperlink" Target="https://www.testpreptraining.com/miller-analogies-test-mat-free-practice-test" TargetMode="External"/><Relationship Id="rId14" Type="http://schemas.openxmlformats.org/officeDocument/2006/relationships/hyperlink" Target="https://gre.magoosh.com/flashcards/miller-analogies/decks" TargetMode="External"/><Relationship Id="rId22" Type="http://schemas.openxmlformats.org/officeDocument/2006/relationships/hyperlink" Target="https://www.wpunj.edu/officeoftesting/MAT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learning.shisu.edu.cn/pluginfile.php/36509/mod_resource/content/1/ANALOGIES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udyguidezone.com/mattest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jortests.com/mat/miller-analogies-test-practice.ph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uniontestprep.com/mat/practice-tes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gre.magoosh.com/flashcards/miller-analogies/deck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stprepreview.com/mat_practice.ht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practicequiz.com/mat-practice-analogy-questions/s/51/nwOb9jTWo7exRLs29V7F9UpN5PmdpEUE?q=4918" TargetMode="External"/><Relationship Id="rId2" Type="http://schemas.openxmlformats.org/officeDocument/2006/relationships/hyperlink" Target="https://practicequiz.com/mat-practice-analogy-questions/s/101/nwOb9jTWo7exRLs29V7F9UpN5PmdpEUE?q=4968" TargetMode="External"/><Relationship Id="rId1" Type="http://schemas.openxmlformats.org/officeDocument/2006/relationships/hyperlink" Target="https://practicequiz.com/mat-practice-analogy-questions" TargetMode="External"/><Relationship Id="rId4" Type="http://schemas.openxmlformats.org/officeDocument/2006/relationships/hyperlink" Target="https://practicequiz.com/mat-practice-analogy-questions/s/151/nwOb9jTWo7exRLs29V7F9UpN5PmdpEUE?q=5018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ummies.com/test-prep/miller-analogies-test-mat-practice-questions-3/" TargetMode="External"/><Relationship Id="rId2" Type="http://schemas.openxmlformats.org/officeDocument/2006/relationships/hyperlink" Target="https://www.dummies.com/test-prep/miller-analogies-test-mat-practice-questions-2/" TargetMode="External"/><Relationship Id="rId1" Type="http://schemas.openxmlformats.org/officeDocument/2006/relationships/hyperlink" Target="https://www.dummies.com/test-prep/miller-analogies-test-mat-practice-questions-1/" TargetMode="External"/><Relationship Id="rId4" Type="http://schemas.openxmlformats.org/officeDocument/2006/relationships/hyperlink" Target="https://www.dummies.com/test-prep/miller-analogies-test-mat-practice-questions-4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workbookViewId="0"/>
  </sheetViews>
  <sheetFormatPr defaultColWidth="9.15234375" defaultRowHeight="17.5" x14ac:dyDescent="0.35"/>
  <cols>
    <col min="1" max="1" width="30.53515625" style="40" bestFit="1" customWidth="1"/>
    <col min="2" max="2" width="43.61328125" style="34" bestFit="1" customWidth="1"/>
    <col min="3" max="16384" width="9.15234375" style="34"/>
  </cols>
  <sheetData>
    <row r="1" spans="1:4" x14ac:dyDescent="0.35">
      <c r="A1" s="38" t="s">
        <v>170</v>
      </c>
      <c r="B1" s="38" t="s">
        <v>167</v>
      </c>
      <c r="C1" s="38" t="s">
        <v>168</v>
      </c>
      <c r="D1" s="42" t="s">
        <v>169</v>
      </c>
    </row>
    <row r="2" spans="1:4" s="31" customFormat="1" x14ac:dyDescent="0.35">
      <c r="A2" s="32" t="s">
        <v>73</v>
      </c>
      <c r="B2" s="32"/>
      <c r="C2" s="33" t="s">
        <v>0</v>
      </c>
      <c r="D2" s="42" t="s">
        <v>169</v>
      </c>
    </row>
    <row r="3" spans="1:4" s="31" customFormat="1" x14ac:dyDescent="0.35">
      <c r="A3" s="32" t="s">
        <v>107</v>
      </c>
      <c r="B3" s="32"/>
      <c r="C3" s="33" t="s">
        <v>1</v>
      </c>
      <c r="D3" s="42" t="s">
        <v>169</v>
      </c>
    </row>
    <row r="4" spans="1:4" s="31" customFormat="1" x14ac:dyDescent="0.35">
      <c r="A4" s="32" t="s">
        <v>108</v>
      </c>
      <c r="B4" s="32"/>
      <c r="C4" s="33" t="s">
        <v>2</v>
      </c>
      <c r="D4" s="42" t="s">
        <v>169</v>
      </c>
    </row>
    <row r="5" spans="1:4" s="31" customFormat="1" x14ac:dyDescent="0.35">
      <c r="A5" s="32" t="s">
        <v>76</v>
      </c>
      <c r="B5" s="32"/>
      <c r="C5" s="33" t="s">
        <v>3</v>
      </c>
      <c r="D5" s="42" t="s">
        <v>169</v>
      </c>
    </row>
    <row r="6" spans="1:4" s="31" customFormat="1" x14ac:dyDescent="0.35">
      <c r="A6" s="32" t="s">
        <v>89</v>
      </c>
      <c r="B6" s="32"/>
      <c r="C6" s="33" t="s">
        <v>111</v>
      </c>
      <c r="D6" s="42" t="s">
        <v>169</v>
      </c>
    </row>
    <row r="7" spans="1:4" s="31" customFormat="1" x14ac:dyDescent="0.35">
      <c r="A7" s="32" t="s">
        <v>77</v>
      </c>
      <c r="B7" s="32"/>
      <c r="C7" s="33" t="s">
        <v>6</v>
      </c>
      <c r="D7" s="42" t="s">
        <v>169</v>
      </c>
    </row>
    <row r="8" spans="1:4" s="31" customFormat="1" x14ac:dyDescent="0.35">
      <c r="A8" s="32" t="s">
        <v>78</v>
      </c>
      <c r="B8" s="32"/>
      <c r="C8" s="33" t="s">
        <v>11</v>
      </c>
      <c r="D8" s="42" t="s">
        <v>169</v>
      </c>
    </row>
    <row r="9" spans="1:4" s="31" customFormat="1" x14ac:dyDescent="0.35">
      <c r="A9" s="34" t="s">
        <v>72</v>
      </c>
      <c r="C9" s="33" t="s">
        <v>19</v>
      </c>
      <c r="D9" s="42" t="s">
        <v>169</v>
      </c>
    </row>
    <row r="10" spans="1:4" s="31" customFormat="1" x14ac:dyDescent="0.35">
      <c r="A10" s="34" t="s">
        <v>126</v>
      </c>
      <c r="C10" s="33"/>
      <c r="D10" s="42" t="s">
        <v>169</v>
      </c>
    </row>
    <row r="11" spans="1:4" s="31" customFormat="1" x14ac:dyDescent="0.35">
      <c r="A11" s="32" t="s">
        <v>96</v>
      </c>
      <c r="B11" s="32"/>
      <c r="C11" s="33"/>
      <c r="D11" s="42" t="s">
        <v>169</v>
      </c>
    </row>
    <row r="12" spans="1:4" s="31" customFormat="1" x14ac:dyDescent="0.35">
      <c r="A12" s="37" t="s">
        <v>127</v>
      </c>
      <c r="C12" s="33"/>
      <c r="D12" s="42" t="s">
        <v>169</v>
      </c>
    </row>
    <row r="13" spans="1:4" s="31" customFormat="1" x14ac:dyDescent="0.35">
      <c r="A13" s="35" t="s">
        <v>112</v>
      </c>
      <c r="B13" s="35" t="s">
        <v>128</v>
      </c>
      <c r="C13" s="33" t="s">
        <v>113</v>
      </c>
      <c r="D13" s="42" t="s">
        <v>169</v>
      </c>
    </row>
    <row r="14" spans="1:4" s="31" customFormat="1" x14ac:dyDescent="0.35">
      <c r="A14" s="35" t="s">
        <v>114</v>
      </c>
      <c r="B14" s="35" t="s">
        <v>129</v>
      </c>
      <c r="C14" s="33" t="s">
        <v>115</v>
      </c>
      <c r="D14" s="42" t="s">
        <v>169</v>
      </c>
    </row>
    <row r="15" spans="1:4" s="31" customFormat="1" x14ac:dyDescent="0.35">
      <c r="A15" s="35" t="s">
        <v>116</v>
      </c>
      <c r="B15" s="36" t="s">
        <v>130</v>
      </c>
      <c r="C15" s="33" t="s">
        <v>117</v>
      </c>
      <c r="D15" s="42" t="s">
        <v>169</v>
      </c>
    </row>
    <row r="16" spans="1:4" s="31" customFormat="1" x14ac:dyDescent="0.35">
      <c r="A16" s="35" t="s">
        <v>118</v>
      </c>
      <c r="B16" s="36" t="s">
        <v>131</v>
      </c>
      <c r="C16" s="33" t="s">
        <v>119</v>
      </c>
      <c r="D16" s="42" t="s">
        <v>169</v>
      </c>
    </row>
    <row r="17" spans="1:4" s="31" customFormat="1" x14ac:dyDescent="0.35">
      <c r="A17" s="35" t="s">
        <v>120</v>
      </c>
      <c r="B17" s="35" t="s">
        <v>132</v>
      </c>
      <c r="C17" s="33" t="s">
        <v>121</v>
      </c>
      <c r="D17" s="42" t="s">
        <v>169</v>
      </c>
    </row>
    <row r="18" spans="1:4" x14ac:dyDescent="0.35">
      <c r="A18" s="36" t="s">
        <v>122</v>
      </c>
      <c r="B18" s="36" t="s">
        <v>133</v>
      </c>
      <c r="C18" s="33" t="s">
        <v>123</v>
      </c>
      <c r="D18" s="42" t="s">
        <v>169</v>
      </c>
    </row>
    <row r="19" spans="1:4" x14ac:dyDescent="0.35">
      <c r="A19" s="36" t="s">
        <v>124</v>
      </c>
      <c r="B19" s="36" t="s">
        <v>134</v>
      </c>
      <c r="C19" s="33" t="s">
        <v>125</v>
      </c>
      <c r="D19" s="42" t="s">
        <v>169</v>
      </c>
    </row>
    <row r="20" spans="1:4" s="31" customFormat="1" x14ac:dyDescent="0.35">
      <c r="A20" s="36" t="s">
        <v>109</v>
      </c>
      <c r="B20" s="36" t="s">
        <v>135</v>
      </c>
      <c r="C20" s="33" t="s">
        <v>110</v>
      </c>
      <c r="D20" s="42" t="s">
        <v>169</v>
      </c>
    </row>
    <row r="21" spans="1:4" x14ac:dyDescent="0.35">
      <c r="A21" s="37" t="s">
        <v>165</v>
      </c>
      <c r="D21" s="42" t="s">
        <v>169</v>
      </c>
    </row>
    <row r="22" spans="1:4" x14ac:dyDescent="0.35">
      <c r="A22" s="36" t="s">
        <v>137</v>
      </c>
      <c r="B22" s="36" t="s">
        <v>164</v>
      </c>
      <c r="C22" s="39" t="s">
        <v>136</v>
      </c>
      <c r="D22" s="42" t="s">
        <v>169</v>
      </c>
    </row>
    <row r="23" spans="1:4" x14ac:dyDescent="0.35">
      <c r="A23" s="36" t="s">
        <v>139</v>
      </c>
      <c r="B23" s="36" t="s">
        <v>163</v>
      </c>
      <c r="C23" s="39" t="s">
        <v>138</v>
      </c>
      <c r="D23" s="42" t="s">
        <v>169</v>
      </c>
    </row>
    <row r="24" spans="1:4" x14ac:dyDescent="0.35">
      <c r="A24" s="41" t="s">
        <v>141</v>
      </c>
      <c r="B24" s="36" t="s">
        <v>162</v>
      </c>
      <c r="C24" s="39" t="s">
        <v>140</v>
      </c>
      <c r="D24" s="42" t="s">
        <v>169</v>
      </c>
    </row>
    <row r="25" spans="1:4" x14ac:dyDescent="0.35">
      <c r="A25" s="41" t="s">
        <v>161</v>
      </c>
      <c r="B25" s="36" t="s">
        <v>159</v>
      </c>
      <c r="C25" s="39" t="s">
        <v>142</v>
      </c>
      <c r="D25" s="42" t="s">
        <v>169</v>
      </c>
    </row>
    <row r="26" spans="1:4" x14ac:dyDescent="0.35">
      <c r="A26" s="41" t="s">
        <v>144</v>
      </c>
      <c r="B26" s="36" t="s">
        <v>160</v>
      </c>
      <c r="C26" s="39" t="s">
        <v>143</v>
      </c>
      <c r="D26" s="42" t="s">
        <v>169</v>
      </c>
    </row>
    <row r="27" spans="1:4" x14ac:dyDescent="0.35">
      <c r="A27" s="41" t="s">
        <v>146</v>
      </c>
      <c r="B27" s="36" t="s">
        <v>159</v>
      </c>
      <c r="C27" s="39" t="s">
        <v>145</v>
      </c>
      <c r="D27" s="42" t="s">
        <v>169</v>
      </c>
    </row>
    <row r="28" spans="1:4" x14ac:dyDescent="0.35">
      <c r="A28" s="41" t="s">
        <v>147</v>
      </c>
      <c r="B28" s="36" t="s">
        <v>157</v>
      </c>
      <c r="C28" s="39" t="s">
        <v>148</v>
      </c>
      <c r="D28" s="42" t="s">
        <v>169</v>
      </c>
    </row>
    <row r="29" spans="1:4" x14ac:dyDescent="0.35">
      <c r="A29" s="41" t="s">
        <v>150</v>
      </c>
      <c r="B29" s="36" t="s">
        <v>158</v>
      </c>
      <c r="C29" s="39" t="s">
        <v>149</v>
      </c>
      <c r="D29" s="42" t="s">
        <v>169</v>
      </c>
    </row>
    <row r="30" spans="1:4" x14ac:dyDescent="0.35">
      <c r="A30" s="41" t="s">
        <v>151</v>
      </c>
      <c r="B30" s="36" t="s">
        <v>155</v>
      </c>
      <c r="C30" s="39" t="s">
        <v>152</v>
      </c>
      <c r="D30" s="42" t="s">
        <v>169</v>
      </c>
    </row>
    <row r="31" spans="1:4" x14ac:dyDescent="0.35">
      <c r="A31" s="41" t="s">
        <v>154</v>
      </c>
      <c r="B31" s="36" t="s">
        <v>156</v>
      </c>
      <c r="C31" s="39" t="s">
        <v>153</v>
      </c>
      <c r="D31" s="42" t="s">
        <v>169</v>
      </c>
    </row>
  </sheetData>
  <phoneticPr fontId="0" type="noConversion"/>
  <hyperlinks>
    <hyperlink ref="C2" r:id="rId1" xr:uid="{CF371A24-26BE-4208-ABAA-32C71F650A06}"/>
    <hyperlink ref="C3" r:id="rId2" xr:uid="{38DA1CDF-6926-4DFE-8A96-B8FDA4F42F4B}"/>
    <hyperlink ref="C4" r:id="rId3" xr:uid="{A8C64F33-E7EE-42D6-A6F3-B27C07041FA0}"/>
    <hyperlink ref="C20" r:id="rId4" xr:uid="{5DA651D0-183D-40FB-9080-55A6B0FF7A49}"/>
    <hyperlink ref="C6" r:id="rId5" xr:uid="{5AEAF967-CA86-4112-A72B-0125034CD649}"/>
    <hyperlink ref="C16" r:id="rId6" xr:uid="{EF347980-5B9A-4736-99EC-88A49137FC71}"/>
    <hyperlink ref="C8" r:id="rId7" xr:uid="{D348A85B-7D55-436D-84B5-4F5BF000562C}"/>
    <hyperlink ref="C15" r:id="rId8" xr:uid="{9400C0CB-DFA3-4778-B58B-A178207C857B}"/>
    <hyperlink ref="C14" r:id="rId9" xr:uid="{66A06A07-1766-46B2-9461-C981CB60F5C5}"/>
    <hyperlink ref="C13" r:id="rId10" xr:uid="{42DA449C-19BD-4953-9D0C-9EB0905B0565}"/>
    <hyperlink ref="C7" r:id="rId11" xr:uid="{B39857CE-BCD9-4935-88C8-7609B67715AC}"/>
    <hyperlink ref="C18" r:id="rId12" xr:uid="{B16D9434-CB6B-4B05-A7FA-622A86893332}"/>
    <hyperlink ref="C19" r:id="rId13" xr:uid="{06FB2775-8969-48AB-9FF1-AEE1D03C3721}"/>
    <hyperlink ref="C5" r:id="rId14" xr:uid="{E3E0BC81-5754-4A41-9705-5432998B372B}"/>
    <hyperlink ref="C9" r:id="rId15" xr:uid="{43D0EA77-571F-4D70-BA66-65088DE9F048}"/>
    <hyperlink ref="C22" r:id="rId16" xr:uid="{D919340F-A3FC-4D45-8145-E5E2B6A40773}"/>
    <hyperlink ref="C23" r:id="rId17" xr:uid="{DA3DA634-BBE2-4800-B537-BAABA6612555}"/>
    <hyperlink ref="C24" r:id="rId18" xr:uid="{5F9DE30A-304A-4FE5-B211-C0B34D1377F4}"/>
    <hyperlink ref="C25" r:id="rId19" xr:uid="{04CF8522-876C-4E9C-9FE3-57EFF87B7D73}"/>
    <hyperlink ref="C26" r:id="rId20" xr:uid="{C2144718-FD34-4F58-8C0B-6D754CD7CD06}"/>
    <hyperlink ref="C27" r:id="rId21" xr:uid="{C12DF42C-BA00-47F9-ADB8-7B69A6A2938C}"/>
    <hyperlink ref="C28" r:id="rId22" xr:uid="{60816C24-DCBC-4C43-8CD0-AB5D3C838074}"/>
    <hyperlink ref="C29" r:id="rId23" xr:uid="{F0060CB8-7782-4AFA-950C-612F2A3910A2}"/>
    <hyperlink ref="C30" r:id="rId24" xr:uid="{29E92FA5-1205-4184-881A-F9C21A632D05}"/>
    <hyperlink ref="C31" r:id="rId25" xr:uid="{16F41724-C985-458E-ACE2-48F3188AA0AE}"/>
  </hyperlinks>
  <pageMargins left="0.75" right="0.75" top="1" bottom="1" header="0.5" footer="0.5"/>
  <pageSetup orientation="portrait" r:id="rId2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A75C-A9EC-45AA-84BD-57CACFD2B29B}">
  <dimension ref="A1:Q10"/>
  <sheetViews>
    <sheetView workbookViewId="0">
      <selection activeCell="O1" sqref="O1"/>
    </sheetView>
  </sheetViews>
  <sheetFormatPr defaultRowHeight="19" customHeight="1" x14ac:dyDescent="0.3"/>
  <cols>
    <col min="1" max="13" width="6.53515625" style="2" bestFit="1" customWidth="1"/>
    <col min="14" max="14" width="7.921875" style="2" bestFit="1" customWidth="1"/>
    <col min="15" max="16384" width="9.23046875" style="2"/>
  </cols>
  <sheetData>
    <row r="1" spans="1:17" ht="19" customHeight="1" x14ac:dyDescent="0.3">
      <c r="A1" s="5" t="s">
        <v>21</v>
      </c>
      <c r="B1" s="5" t="s">
        <v>33</v>
      </c>
      <c r="C1" s="5" t="s">
        <v>33</v>
      </c>
      <c r="D1" s="5" t="s">
        <v>34</v>
      </c>
      <c r="E1" s="5" t="s">
        <v>35</v>
      </c>
      <c r="F1" s="26" t="s">
        <v>37</v>
      </c>
      <c r="G1" s="26" t="s">
        <v>38</v>
      </c>
      <c r="H1" s="5" t="s">
        <v>21</v>
      </c>
      <c r="I1" s="5" t="s">
        <v>21</v>
      </c>
      <c r="J1" s="26" t="s">
        <v>40</v>
      </c>
      <c r="K1" s="26" t="s">
        <v>41</v>
      </c>
      <c r="L1" s="26" t="s">
        <v>37</v>
      </c>
      <c r="M1" s="27" t="s">
        <v>42</v>
      </c>
      <c r="O1" s="5" t="s">
        <v>172</v>
      </c>
      <c r="P1" s="3" t="s">
        <v>19</v>
      </c>
      <c r="Q1" s="15" t="s">
        <v>169</v>
      </c>
    </row>
    <row r="2" spans="1:17" ht="19" customHeight="1" x14ac:dyDescent="0.3">
      <c r="A2" s="5" t="s">
        <v>99</v>
      </c>
      <c r="B2" s="5" t="s">
        <v>33</v>
      </c>
      <c r="C2" s="5" t="s">
        <v>33</v>
      </c>
      <c r="D2" s="5" t="s">
        <v>35</v>
      </c>
      <c r="E2" s="5" t="s">
        <v>35</v>
      </c>
      <c r="F2" s="26" t="s">
        <v>35</v>
      </c>
      <c r="G2" s="26" t="s">
        <v>99</v>
      </c>
      <c r="H2" s="5" t="s">
        <v>101</v>
      </c>
      <c r="I2" s="5" t="s">
        <v>101</v>
      </c>
      <c r="J2" s="26" t="s">
        <v>102</v>
      </c>
      <c r="K2" s="26" t="s">
        <v>103</v>
      </c>
      <c r="L2" s="26" t="s">
        <v>103</v>
      </c>
      <c r="M2" s="27" t="s">
        <v>104</v>
      </c>
    </row>
    <row r="3" spans="1:17" ht="19" customHeight="1" x14ac:dyDescent="0.3">
      <c r="A3" s="1" t="s">
        <v>94</v>
      </c>
      <c r="B3" s="1"/>
      <c r="C3" s="1"/>
      <c r="D3" s="5" t="s">
        <v>100</v>
      </c>
      <c r="F3" s="1" t="s">
        <v>95</v>
      </c>
      <c r="G3" s="1"/>
      <c r="H3" s="1"/>
      <c r="I3" s="5" t="s">
        <v>100</v>
      </c>
    </row>
    <row r="4" spans="1:17" ht="19" customHeight="1" x14ac:dyDescent="0.3">
      <c r="A4" s="5" t="s">
        <v>39</v>
      </c>
      <c r="B4" s="5"/>
      <c r="C4" s="16">
        <f>176/185</f>
        <v>0.9513513513513514</v>
      </c>
      <c r="D4" s="2">
        <v>9</v>
      </c>
      <c r="F4" s="5" t="s">
        <v>39</v>
      </c>
      <c r="G4" s="5"/>
      <c r="H4" s="16">
        <f>176/185</f>
        <v>0.9513513513513514</v>
      </c>
      <c r="I4" s="2">
        <v>9</v>
      </c>
    </row>
    <row r="5" spans="1:17" ht="19" customHeight="1" x14ac:dyDescent="0.3">
      <c r="A5" s="26" t="s">
        <v>43</v>
      </c>
      <c r="B5" s="26"/>
      <c r="C5" s="29">
        <f>63/75</f>
        <v>0.84</v>
      </c>
      <c r="D5" s="2">
        <v>12</v>
      </c>
      <c r="F5" s="26" t="s">
        <v>43</v>
      </c>
      <c r="G5" s="26"/>
      <c r="H5" s="29">
        <f>70/75</f>
        <v>0.93333333333333335</v>
      </c>
      <c r="I5" s="2">
        <v>5</v>
      </c>
    </row>
    <row r="6" spans="1:17" ht="19" customHeight="1" x14ac:dyDescent="0.3">
      <c r="A6" s="5" t="s">
        <v>43</v>
      </c>
      <c r="B6" s="5"/>
      <c r="C6" s="16">
        <f>66/70</f>
        <v>0.94285714285714284</v>
      </c>
      <c r="D6" s="2">
        <v>4</v>
      </c>
      <c r="F6" s="5" t="s">
        <v>43</v>
      </c>
      <c r="G6" s="5"/>
      <c r="H6" s="16">
        <f>70/70</f>
        <v>1</v>
      </c>
      <c r="I6" s="2">
        <v>0</v>
      </c>
    </row>
    <row r="7" spans="1:17" ht="19" customHeight="1" x14ac:dyDescent="0.3">
      <c r="A7" s="26" t="s">
        <v>105</v>
      </c>
      <c r="B7" s="26"/>
      <c r="C7" s="29">
        <f>102/120</f>
        <v>0.85</v>
      </c>
      <c r="D7" s="2">
        <v>18</v>
      </c>
      <c r="F7" s="26" t="s">
        <v>105</v>
      </c>
      <c r="G7" s="26"/>
      <c r="H7" s="29">
        <f>111/120</f>
        <v>0.92500000000000004</v>
      </c>
      <c r="I7" s="2">
        <v>9</v>
      </c>
    </row>
    <row r="8" spans="1:17" ht="19" customHeight="1" x14ac:dyDescent="0.3">
      <c r="A8" s="27" t="s">
        <v>106</v>
      </c>
      <c r="B8" s="27"/>
      <c r="C8" s="28">
        <f>37/51</f>
        <v>0.72549019607843135</v>
      </c>
      <c r="D8" s="2">
        <v>14</v>
      </c>
      <c r="F8" s="27" t="s">
        <v>106</v>
      </c>
      <c r="G8" s="27"/>
      <c r="H8" s="28">
        <f>43/51</f>
        <v>0.84313725490196079</v>
      </c>
      <c r="I8" s="2">
        <v>8</v>
      </c>
    </row>
    <row r="9" spans="1:17" ht="19" customHeight="1" x14ac:dyDescent="0.3">
      <c r="A9" s="5" t="s">
        <v>79</v>
      </c>
      <c r="B9" s="5"/>
      <c r="C9" s="16"/>
      <c r="F9" s="5" t="s">
        <v>79</v>
      </c>
      <c r="G9" s="5"/>
      <c r="H9" s="16"/>
    </row>
    <row r="10" spans="1:17" ht="19" customHeight="1" x14ac:dyDescent="0.3">
      <c r="A10" s="5" t="s">
        <v>71</v>
      </c>
      <c r="B10" s="5"/>
      <c r="C10" s="16">
        <f>444/501</f>
        <v>0.88622754491017963</v>
      </c>
      <c r="D10" s="2">
        <f>SUM(D4:D8)</f>
        <v>57</v>
      </c>
      <c r="F10" s="5" t="s">
        <v>71</v>
      </c>
      <c r="G10" s="5"/>
      <c r="H10" s="16">
        <f>470/501</f>
        <v>0.93812375249501001</v>
      </c>
      <c r="I10" s="2">
        <f>SUM(I4:I9)</f>
        <v>31</v>
      </c>
    </row>
  </sheetData>
  <phoneticPr fontId="5" type="noConversion"/>
  <hyperlinks>
    <hyperlink ref="P1" r:id="rId1" xr:uid="{E7883286-70DE-4905-AB19-FC2678464BF2}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15EF8-1368-445A-8B2E-66E803CD32CF}">
  <dimension ref="A1:N10"/>
  <sheetViews>
    <sheetView tabSelected="1" workbookViewId="0">
      <selection activeCell="B7" sqref="B7"/>
    </sheetView>
  </sheetViews>
  <sheetFormatPr defaultRowHeight="19" customHeight="1" x14ac:dyDescent="0.3"/>
  <cols>
    <col min="1" max="1" width="16.53515625" style="2" bestFit="1" customWidth="1"/>
    <col min="2" max="2" width="4.765625" style="2" bestFit="1" customWidth="1"/>
    <col min="3" max="3" width="6.07421875" style="2" bestFit="1" customWidth="1"/>
    <col min="4" max="4" width="5.3828125" style="13" bestFit="1" customWidth="1"/>
    <col min="5" max="5" width="9.23046875" style="2"/>
    <col min="6" max="6" width="6.07421875" style="2" bestFit="1" customWidth="1"/>
    <col min="7" max="7" width="6.07421875" style="24" bestFit="1" customWidth="1"/>
    <col min="8" max="8" width="5.3828125" style="13" bestFit="1" customWidth="1"/>
    <col min="9" max="16384" width="9.23046875" style="2"/>
  </cols>
  <sheetData>
    <row r="1" spans="1:14" ht="19" customHeight="1" x14ac:dyDescent="0.3">
      <c r="A1" s="2" t="s">
        <v>73</v>
      </c>
      <c r="B1" s="2" t="s">
        <v>97</v>
      </c>
      <c r="C1" s="2" t="s">
        <v>97</v>
      </c>
      <c r="D1" s="13" t="s">
        <v>97</v>
      </c>
      <c r="F1" s="2">
        <v>41</v>
      </c>
      <c r="G1" s="24">
        <v>45</v>
      </c>
      <c r="H1" s="13">
        <f>F1/G1</f>
        <v>0.91111111111111109</v>
      </c>
    </row>
    <row r="2" spans="1:14" ht="19" customHeight="1" x14ac:dyDescent="0.3">
      <c r="A2" s="2" t="s">
        <v>74</v>
      </c>
      <c r="B2" s="2">
        <v>128</v>
      </c>
      <c r="C2" s="2">
        <v>150</v>
      </c>
      <c r="D2" s="13">
        <f>B2/C2</f>
        <v>0.85333333333333339</v>
      </c>
      <c r="F2" s="2">
        <v>133</v>
      </c>
      <c r="G2" s="24">
        <v>150</v>
      </c>
      <c r="H2" s="13">
        <f>F2/G2</f>
        <v>0.88666666666666671</v>
      </c>
    </row>
    <row r="3" spans="1:14" ht="19" customHeight="1" x14ac:dyDescent="0.3">
      <c r="A3" s="2" t="s">
        <v>75</v>
      </c>
      <c r="B3" s="2">
        <v>97</v>
      </c>
      <c r="C3" s="2">
        <v>125</v>
      </c>
      <c r="D3" s="13">
        <v>0.77600000000000002</v>
      </c>
      <c r="F3" s="2">
        <v>105</v>
      </c>
      <c r="G3" s="24">
        <v>125</v>
      </c>
      <c r="H3" s="13">
        <f>F3/G3</f>
        <v>0.84</v>
      </c>
    </row>
    <row r="4" spans="1:14" ht="19" customHeight="1" x14ac:dyDescent="0.3">
      <c r="A4" s="2" t="s">
        <v>76</v>
      </c>
      <c r="B4" s="2" t="s">
        <v>97</v>
      </c>
      <c r="C4" s="2" t="s">
        <v>97</v>
      </c>
      <c r="D4" s="13" t="s">
        <v>97</v>
      </c>
      <c r="F4" s="2" t="s">
        <v>97</v>
      </c>
      <c r="G4" s="2" t="s">
        <v>97</v>
      </c>
      <c r="H4" s="13" t="s">
        <v>97</v>
      </c>
    </row>
    <row r="5" spans="1:14" ht="19" customHeight="1" x14ac:dyDescent="0.3">
      <c r="A5" s="2" t="s">
        <v>89</v>
      </c>
      <c r="B5" s="2">
        <v>45</v>
      </c>
      <c r="C5" s="2">
        <v>50</v>
      </c>
      <c r="D5" s="13">
        <v>0.9</v>
      </c>
      <c r="F5" s="24">
        <v>49</v>
      </c>
      <c r="G5" s="24">
        <v>50</v>
      </c>
      <c r="H5" s="13">
        <v>0.98</v>
      </c>
    </row>
    <row r="6" spans="1:14" ht="19" customHeight="1" x14ac:dyDescent="0.3">
      <c r="A6" s="2" t="s">
        <v>77</v>
      </c>
      <c r="B6" s="2">
        <v>184</v>
      </c>
      <c r="C6" s="2">
        <v>200</v>
      </c>
      <c r="D6" s="13">
        <v>0.92</v>
      </c>
      <c r="F6" s="2">
        <v>191</v>
      </c>
      <c r="G6" s="2">
        <v>200</v>
      </c>
      <c r="H6" s="13">
        <v>0.95499999999999996</v>
      </c>
    </row>
    <row r="7" spans="1:14" ht="19" customHeight="1" x14ac:dyDescent="0.3">
      <c r="A7" s="2" t="s">
        <v>78</v>
      </c>
      <c r="B7" s="47">
        <v>76</v>
      </c>
      <c r="C7" s="2">
        <v>100</v>
      </c>
      <c r="D7" s="13">
        <v>0.76</v>
      </c>
      <c r="F7" s="2">
        <v>78</v>
      </c>
      <c r="G7" s="2">
        <v>100</v>
      </c>
      <c r="H7" s="13">
        <v>0.78</v>
      </c>
      <c r="J7" s="47" t="s">
        <v>166</v>
      </c>
      <c r="K7" s="47"/>
      <c r="L7" s="47"/>
      <c r="M7" s="47"/>
      <c r="N7" s="47"/>
    </row>
    <row r="8" spans="1:14" ht="19" customHeight="1" x14ac:dyDescent="0.3">
      <c r="A8" s="5" t="s">
        <v>98</v>
      </c>
      <c r="B8" s="5">
        <f>B2+B3+SUM(B5:B7)</f>
        <v>530</v>
      </c>
      <c r="C8" s="5">
        <f>C2+C3+SUM(C5:C7)</f>
        <v>625</v>
      </c>
      <c r="D8" s="16">
        <f>B8/C8</f>
        <v>0.84799999999999998</v>
      </c>
      <c r="E8" s="5"/>
      <c r="F8" s="23">
        <f>F1+F2+F3+SUM(F5:F7)</f>
        <v>597</v>
      </c>
      <c r="G8" s="23">
        <f>G1+G2+G3+SUM(G5:G7)</f>
        <v>670</v>
      </c>
      <c r="H8" s="16">
        <f>F8/G8</f>
        <v>0.89104477611940303</v>
      </c>
    </row>
    <row r="9" spans="1:14" ht="19" customHeight="1" x14ac:dyDescent="0.3">
      <c r="A9" s="2" t="s">
        <v>72</v>
      </c>
      <c r="B9" s="2">
        <v>444</v>
      </c>
      <c r="C9" s="2">
        <v>501</v>
      </c>
      <c r="D9" s="13">
        <f>B9/C9</f>
        <v>0.88622754491017963</v>
      </c>
      <c r="F9" s="2">
        <v>470</v>
      </c>
      <c r="G9" s="24">
        <v>501</v>
      </c>
      <c r="H9" s="13">
        <f>F9/G9</f>
        <v>0.93812375249501001</v>
      </c>
    </row>
    <row r="10" spans="1:14" ht="19" customHeight="1" x14ac:dyDescent="0.3">
      <c r="A10" s="5" t="s">
        <v>79</v>
      </c>
      <c r="B10" s="5">
        <f>B8+B9</f>
        <v>974</v>
      </c>
      <c r="C10" s="30">
        <f>C8+C9</f>
        <v>1126</v>
      </c>
      <c r="D10" s="16">
        <f>B10/C10</f>
        <v>0.86500888099467144</v>
      </c>
      <c r="E10" s="5"/>
      <c r="F10" s="30">
        <f>F8+F9</f>
        <v>1067</v>
      </c>
      <c r="G10" s="30">
        <f>G8+G9</f>
        <v>1171</v>
      </c>
      <c r="H10" s="16">
        <f>F10/G10</f>
        <v>0.9111870196413322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DC386-8EFA-439E-A5EB-79FEDE56485F}">
  <dimension ref="A1:J6"/>
  <sheetViews>
    <sheetView workbookViewId="0">
      <selection activeCell="F1" sqref="F1"/>
    </sheetView>
  </sheetViews>
  <sheetFormatPr defaultRowHeight="19" customHeight="1" x14ac:dyDescent="0.3"/>
  <cols>
    <col min="1" max="1" width="8" style="2" bestFit="1" customWidth="1"/>
    <col min="2" max="2" width="6" style="2" bestFit="1" customWidth="1"/>
    <col min="3" max="3" width="4.921875" style="2" bestFit="1" customWidth="1"/>
    <col min="4" max="4" width="8.69140625" style="2" bestFit="1" customWidth="1"/>
    <col min="5" max="5" width="5.3828125" style="2" bestFit="1" customWidth="1"/>
    <col min="6" max="6" width="7.921875" style="2" bestFit="1" customWidth="1"/>
    <col min="7" max="16384" width="9.23046875" style="2"/>
  </cols>
  <sheetData>
    <row r="1" spans="1:10" ht="19" customHeight="1" x14ac:dyDescent="0.35">
      <c r="A1" s="5" t="s">
        <v>81</v>
      </c>
      <c r="B1" s="5" t="s">
        <v>84</v>
      </c>
      <c r="C1" s="5" t="s">
        <v>86</v>
      </c>
      <c r="D1" s="5" t="s">
        <v>83</v>
      </c>
      <c r="E1" s="5" t="s">
        <v>86</v>
      </c>
      <c r="F1" s="5" t="s">
        <v>172</v>
      </c>
      <c r="G1" s="6" t="s">
        <v>0</v>
      </c>
      <c r="H1" s="15" t="s">
        <v>169</v>
      </c>
    </row>
    <row r="2" spans="1:10" ht="19" customHeight="1" x14ac:dyDescent="0.3">
      <c r="A2" s="2" t="s">
        <v>47</v>
      </c>
      <c r="B2" s="2">
        <v>13</v>
      </c>
      <c r="C2" s="2">
        <v>15</v>
      </c>
      <c r="D2" s="2">
        <v>13</v>
      </c>
      <c r="E2" s="2">
        <v>15</v>
      </c>
    </row>
    <row r="3" spans="1:10" ht="19" customHeight="1" x14ac:dyDescent="0.35">
      <c r="A3" s="2" t="s">
        <v>44</v>
      </c>
      <c r="B3" s="2">
        <v>9</v>
      </c>
      <c r="C3" s="2">
        <v>10</v>
      </c>
      <c r="D3" s="2">
        <v>22</v>
      </c>
      <c r="E3" s="2">
        <v>25</v>
      </c>
      <c r="J3" s="6"/>
    </row>
    <row r="4" spans="1:10" ht="19" customHeight="1" x14ac:dyDescent="0.35">
      <c r="A4" s="2" t="s">
        <v>45</v>
      </c>
      <c r="B4" s="2">
        <v>10</v>
      </c>
      <c r="C4" s="2">
        <v>10</v>
      </c>
      <c r="D4" s="2">
        <v>32</v>
      </c>
      <c r="E4" s="2">
        <v>35</v>
      </c>
      <c r="F4" s="4"/>
      <c r="J4" s="6"/>
    </row>
    <row r="5" spans="1:10" ht="19" customHeight="1" x14ac:dyDescent="0.35">
      <c r="A5" s="2" t="s">
        <v>46</v>
      </c>
      <c r="B5" s="2">
        <v>9</v>
      </c>
      <c r="C5" s="2">
        <v>10</v>
      </c>
      <c r="D5" s="2">
        <v>41</v>
      </c>
      <c r="E5" s="2">
        <v>45</v>
      </c>
      <c r="F5" s="4"/>
      <c r="J5" s="6"/>
    </row>
    <row r="6" spans="1:10" ht="19" customHeight="1" x14ac:dyDescent="0.3">
      <c r="A6" s="2" t="s">
        <v>79</v>
      </c>
      <c r="B6" s="2">
        <f>SUM(B2:B5)</f>
        <v>41</v>
      </c>
      <c r="C6" s="2">
        <f t="shared" ref="C6" si="0">SUM(C2:C5)</f>
        <v>45</v>
      </c>
      <c r="D6" s="2" t="s">
        <v>80</v>
      </c>
      <c r="E6" s="13">
        <f>B6/C6</f>
        <v>0.91111111111111109</v>
      </c>
    </row>
  </sheetData>
  <hyperlinks>
    <hyperlink ref="G1" r:id="rId1" xr:uid="{E9547C60-56C0-4863-AEE1-E45426034C79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AA519-47AA-435E-873C-07C90652DC01}">
  <dimension ref="A1:M11"/>
  <sheetViews>
    <sheetView workbookViewId="0">
      <selection activeCell="K1" sqref="K1"/>
    </sheetView>
  </sheetViews>
  <sheetFormatPr defaultRowHeight="19" customHeight="1" x14ac:dyDescent="0.3"/>
  <cols>
    <col min="1" max="2" width="5.4609375" style="2" bestFit="1" customWidth="1"/>
    <col min="3" max="3" width="8.69140625" style="2" bestFit="1" customWidth="1"/>
    <col min="4" max="4" width="6" style="2" bestFit="1" customWidth="1"/>
    <col min="5" max="5" width="8.69140625" style="2" bestFit="1" customWidth="1"/>
    <col min="6" max="6" width="4.3046875" style="2" bestFit="1" customWidth="1"/>
    <col min="7" max="7" width="4.3046875" style="2" customWidth="1"/>
    <col min="8" max="8" width="6" style="2" bestFit="1" customWidth="1"/>
    <col min="9" max="9" width="8.69140625" style="2" bestFit="1" customWidth="1"/>
    <col min="10" max="10" width="4.3046875" style="2" bestFit="1" customWidth="1"/>
    <col min="11" max="16384" width="9.23046875" style="2"/>
  </cols>
  <sheetData>
    <row r="1" spans="1:13" ht="19" customHeight="1" x14ac:dyDescent="0.3">
      <c r="A1" s="5" t="s">
        <v>81</v>
      </c>
      <c r="B1" s="5" t="s">
        <v>82</v>
      </c>
      <c r="C1" s="5" t="s">
        <v>83</v>
      </c>
      <c r="D1" s="5" t="s">
        <v>84</v>
      </c>
      <c r="E1" s="5" t="s">
        <v>83</v>
      </c>
      <c r="F1" s="5" t="s">
        <v>85</v>
      </c>
      <c r="H1" s="5" t="s">
        <v>84</v>
      </c>
      <c r="I1" s="5" t="s">
        <v>83</v>
      </c>
      <c r="J1" s="5" t="s">
        <v>85</v>
      </c>
      <c r="K1" s="5" t="s">
        <v>172</v>
      </c>
      <c r="L1" s="7" t="s">
        <v>1</v>
      </c>
      <c r="M1" s="15" t="s">
        <v>169</v>
      </c>
    </row>
    <row r="2" spans="1:13" ht="19" customHeight="1" x14ac:dyDescent="0.3">
      <c r="A2" s="2">
        <v>1</v>
      </c>
      <c r="B2" s="2">
        <v>8.32</v>
      </c>
      <c r="C2" s="2">
        <v>8.32</v>
      </c>
      <c r="D2" s="2">
        <v>12</v>
      </c>
      <c r="E2" s="8">
        <v>12</v>
      </c>
      <c r="F2" s="9">
        <f t="shared" ref="F2:F11" si="0">E2/C2*100</f>
        <v>144.23076923076923</v>
      </c>
      <c r="G2" s="9"/>
      <c r="H2" s="2">
        <v>13</v>
      </c>
      <c r="I2" s="8">
        <v>13</v>
      </c>
      <c r="J2" s="9">
        <f>I2/C2*100</f>
        <v>156.25</v>
      </c>
    </row>
    <row r="3" spans="1:13" ht="19" customHeight="1" x14ac:dyDescent="0.3">
      <c r="A3" s="2">
        <v>2</v>
      </c>
      <c r="B3" s="8">
        <v>7.9</v>
      </c>
      <c r="C3" s="2">
        <f>(SUM(B2:B3))/2</f>
        <v>8.11</v>
      </c>
      <c r="D3" s="2">
        <v>9</v>
      </c>
      <c r="E3" s="8">
        <f>(SUM(D2:D3))/2</f>
        <v>10.5</v>
      </c>
      <c r="F3" s="9">
        <f t="shared" si="0"/>
        <v>129.46979038224416</v>
      </c>
      <c r="G3" s="9"/>
      <c r="H3" s="2">
        <v>10</v>
      </c>
      <c r="I3" s="8">
        <f>(SUM(H2:H3))/2</f>
        <v>11.5</v>
      </c>
      <c r="J3" s="9">
        <f>I3/C3*100</f>
        <v>141.80024660912457</v>
      </c>
    </row>
    <row r="4" spans="1:13" ht="19" customHeight="1" x14ac:dyDescent="0.3">
      <c r="A4" s="2">
        <v>3</v>
      </c>
      <c r="B4" s="2">
        <v>9.26</v>
      </c>
      <c r="C4" s="8">
        <f>(SUM(B2:B4))/3</f>
        <v>8.4933333333333323</v>
      </c>
      <c r="D4" s="2">
        <v>13</v>
      </c>
      <c r="E4" s="8">
        <f>(SUM(D2:D4)/3)</f>
        <v>11.333333333333334</v>
      </c>
      <c r="F4" s="9">
        <f t="shared" si="0"/>
        <v>133.43799058084775</v>
      </c>
      <c r="G4" s="9"/>
      <c r="H4" s="2">
        <v>14</v>
      </c>
      <c r="I4" s="8">
        <f>(SUM(H2:H4)/3)</f>
        <v>12.333333333333334</v>
      </c>
      <c r="J4" s="9">
        <f t="shared" ref="J4:J11" si="1">I4/C4*100</f>
        <v>145.21193092621667</v>
      </c>
    </row>
    <row r="5" spans="1:13" ht="19" customHeight="1" x14ac:dyDescent="0.3">
      <c r="A5" s="2">
        <v>4</v>
      </c>
      <c r="B5" s="2">
        <v>8.83</v>
      </c>
      <c r="C5" s="8">
        <f>(SUM(B2:B5))/4</f>
        <v>8.5774999999999988</v>
      </c>
      <c r="D5" s="2">
        <v>13</v>
      </c>
      <c r="E5" s="8">
        <f>(SUM(D2:D5)/4)</f>
        <v>11.75</v>
      </c>
      <c r="F5" s="9">
        <f t="shared" si="0"/>
        <v>136.98630136986304</v>
      </c>
      <c r="G5" s="9"/>
      <c r="H5" s="2">
        <v>13</v>
      </c>
      <c r="I5" s="8">
        <f>(SUM(H2:H5)/4)</f>
        <v>12.5</v>
      </c>
      <c r="J5" s="9">
        <f t="shared" si="1"/>
        <v>145.73010784027983</v>
      </c>
    </row>
    <row r="6" spans="1:13" ht="19" customHeight="1" x14ac:dyDescent="0.3">
      <c r="A6" s="2">
        <v>5</v>
      </c>
      <c r="B6" s="2">
        <v>8.93</v>
      </c>
      <c r="C6" s="8">
        <f>(SUM(B2:B6))/5</f>
        <v>8.6479999999999997</v>
      </c>
      <c r="D6" s="2">
        <v>13</v>
      </c>
      <c r="E6" s="8">
        <f>(SUM(D2:D6)/5)</f>
        <v>12</v>
      </c>
      <c r="F6" s="9">
        <f t="shared" si="0"/>
        <v>138.76040703052729</v>
      </c>
      <c r="G6" s="9"/>
      <c r="H6" s="2">
        <v>14</v>
      </c>
      <c r="I6" s="8">
        <f>(SUM(H2:H6)/5)</f>
        <v>12.8</v>
      </c>
      <c r="J6" s="9">
        <f t="shared" si="1"/>
        <v>148.01110083256245</v>
      </c>
    </row>
    <row r="7" spans="1:13" ht="19" customHeight="1" x14ac:dyDescent="0.3">
      <c r="A7" s="2">
        <v>6</v>
      </c>
      <c r="B7" s="2">
        <v>8.94</v>
      </c>
      <c r="C7" s="8">
        <f>(SUM(B2:B7))/6</f>
        <v>8.6966666666666654</v>
      </c>
      <c r="D7" s="2">
        <v>14</v>
      </c>
      <c r="E7" s="8">
        <f>(SUM(D2:D7)/6)</f>
        <v>12.333333333333334</v>
      </c>
      <c r="F7" s="9">
        <f t="shared" si="0"/>
        <v>141.8167880413952</v>
      </c>
      <c r="G7" s="9"/>
      <c r="H7" s="2">
        <v>15</v>
      </c>
      <c r="I7" s="8">
        <f>(SUM(H2:H7)/6)</f>
        <v>13.166666666666666</v>
      </c>
      <c r="J7" s="9">
        <f t="shared" si="1"/>
        <v>151.39900344959756</v>
      </c>
    </row>
    <row r="8" spans="1:13" ht="19" customHeight="1" x14ac:dyDescent="0.3">
      <c r="A8" s="2">
        <v>7</v>
      </c>
      <c r="B8" s="2">
        <v>9.18</v>
      </c>
      <c r="C8" s="8">
        <f>(SUM(B2:B8))/7</f>
        <v>8.7657142857142851</v>
      </c>
      <c r="D8" s="2">
        <v>13</v>
      </c>
      <c r="E8" s="8">
        <f>(SUM(D2:D8)/7)</f>
        <v>12.428571428571429</v>
      </c>
      <c r="F8" s="9">
        <f t="shared" si="0"/>
        <v>141.78617992177317</v>
      </c>
      <c r="G8" s="9"/>
      <c r="H8" s="2">
        <v>14</v>
      </c>
      <c r="I8" s="8">
        <f>(SUM(H2:H8)/7)</f>
        <v>13.285714285714286</v>
      </c>
      <c r="J8" s="9">
        <f t="shared" si="1"/>
        <v>151.56453715775751</v>
      </c>
    </row>
    <row r="9" spans="1:13" ht="19" customHeight="1" x14ac:dyDescent="0.3">
      <c r="A9" s="2">
        <v>8</v>
      </c>
      <c r="B9" s="2">
        <v>9.0399999999999991</v>
      </c>
      <c r="C9" s="8">
        <f>(SUM(B2:B9))/8</f>
        <v>8.7999999999999989</v>
      </c>
      <c r="D9" s="2">
        <v>15</v>
      </c>
      <c r="E9" s="8">
        <f>(SUM(D2:D9)/8)</f>
        <v>12.75</v>
      </c>
      <c r="F9" s="9">
        <f t="shared" si="0"/>
        <v>144.88636363636365</v>
      </c>
      <c r="G9" s="9"/>
      <c r="H9" s="2">
        <v>14</v>
      </c>
      <c r="I9" s="8">
        <f>(SUM(H2:H9)/8)</f>
        <v>13.375</v>
      </c>
      <c r="J9" s="9">
        <f t="shared" si="1"/>
        <v>151.98863636363637</v>
      </c>
    </row>
    <row r="10" spans="1:13" ht="19" customHeight="1" x14ac:dyDescent="0.3">
      <c r="A10" s="2">
        <v>9</v>
      </c>
      <c r="B10" s="2">
        <v>9.09</v>
      </c>
      <c r="C10" s="8">
        <f>(SUM(B2:B10))/9</f>
        <v>8.8322222222222209</v>
      </c>
      <c r="D10" s="2">
        <v>12</v>
      </c>
      <c r="E10" s="8">
        <f>(SUM(D2:D10)/9)</f>
        <v>12.666666666666666</v>
      </c>
      <c r="F10" s="9">
        <f t="shared" si="0"/>
        <v>143.41426594540195</v>
      </c>
      <c r="G10" s="9"/>
      <c r="H10" s="2">
        <v>12</v>
      </c>
      <c r="I10" s="8">
        <f>(SUM(H2:H10)/9)</f>
        <v>13.222222222222221</v>
      </c>
      <c r="J10" s="9">
        <f t="shared" si="1"/>
        <v>149.70436532897222</v>
      </c>
    </row>
    <row r="11" spans="1:13" ht="19" customHeight="1" x14ac:dyDescent="0.3">
      <c r="A11" s="2">
        <v>10</v>
      </c>
      <c r="B11" s="2">
        <v>9.27</v>
      </c>
      <c r="C11" s="8">
        <f>(SUM(B2:B11))/10</f>
        <v>8.8759999999999994</v>
      </c>
      <c r="D11" s="2">
        <v>14</v>
      </c>
      <c r="E11" s="8">
        <f>(SUM(D2:D11)/10)</f>
        <v>12.8</v>
      </c>
      <c r="F11" s="9">
        <f t="shared" si="0"/>
        <v>144.20910319963949</v>
      </c>
      <c r="G11" s="9"/>
      <c r="H11" s="2">
        <v>14</v>
      </c>
      <c r="I11" s="8">
        <f>(SUM(H2:H11)/10)</f>
        <v>13.3</v>
      </c>
      <c r="J11" s="9">
        <f t="shared" si="1"/>
        <v>149.8422712933754</v>
      </c>
    </row>
  </sheetData>
  <hyperlinks>
    <hyperlink ref="L1" r:id="rId1" xr:uid="{7EA162D4-7D21-4773-A563-BFBE69F5C1E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7EA98-C24E-4C73-956E-34D160175C8C}">
  <dimension ref="A1:M8"/>
  <sheetViews>
    <sheetView workbookViewId="0">
      <selection activeCell="J1" sqref="J1:J1048576"/>
    </sheetView>
  </sheetViews>
  <sheetFormatPr defaultRowHeight="19" customHeight="1" x14ac:dyDescent="0.3"/>
  <cols>
    <col min="1" max="1" width="6" style="2" bestFit="1" customWidth="1"/>
    <col min="2" max="2" width="4.921875" style="24" bestFit="1" customWidth="1"/>
    <col min="3" max="3" width="5.3828125" style="13" bestFit="1" customWidth="1"/>
    <col min="4" max="4" width="27.15234375" style="2" bestFit="1" customWidth="1"/>
    <col min="5" max="5" width="0.765625" style="2" customWidth="1"/>
    <col min="6" max="6" width="6" style="2" bestFit="1" customWidth="1"/>
    <col min="7" max="7" width="4.921875" style="24" bestFit="1" customWidth="1"/>
    <col min="8" max="8" width="5.3828125" style="13" bestFit="1" customWidth="1"/>
    <col min="9" max="9" width="23.84375" style="2" bestFit="1" customWidth="1"/>
    <col min="10" max="10" width="0.765625" style="2" customWidth="1"/>
    <col min="11" max="16384" width="9.23046875" style="2"/>
  </cols>
  <sheetData>
    <row r="1" spans="1:13" ht="19" customHeight="1" x14ac:dyDescent="0.35">
      <c r="A1" s="5" t="s">
        <v>84</v>
      </c>
      <c r="B1" s="23" t="s">
        <v>86</v>
      </c>
      <c r="C1" s="16" t="s">
        <v>90</v>
      </c>
      <c r="D1" s="5" t="s">
        <v>20</v>
      </c>
      <c r="E1" s="43"/>
      <c r="F1" s="5" t="s">
        <v>84</v>
      </c>
      <c r="G1" s="23" t="s">
        <v>86</v>
      </c>
      <c r="H1" s="16" t="s">
        <v>90</v>
      </c>
      <c r="I1" s="5" t="s">
        <v>20</v>
      </c>
      <c r="J1" s="43"/>
      <c r="K1" s="5" t="s">
        <v>172</v>
      </c>
      <c r="L1" s="10" t="s">
        <v>2</v>
      </c>
      <c r="M1" s="15" t="s">
        <v>169</v>
      </c>
    </row>
    <row r="2" spans="1:13" ht="19" customHeight="1" x14ac:dyDescent="0.3">
      <c r="A2" s="2">
        <v>21</v>
      </c>
      <c r="B2" s="24">
        <v>25</v>
      </c>
      <c r="D2" s="2" t="s">
        <v>49</v>
      </c>
      <c r="E2" s="43"/>
      <c r="F2" s="2">
        <v>21</v>
      </c>
      <c r="G2" s="24">
        <v>25</v>
      </c>
      <c r="I2" s="2" t="s">
        <v>171</v>
      </c>
      <c r="J2" s="43"/>
    </row>
    <row r="3" spans="1:13" ht="19" customHeight="1" x14ac:dyDescent="0.3">
      <c r="A3" s="2">
        <v>19</v>
      </c>
      <c r="B3" s="24">
        <v>25</v>
      </c>
      <c r="D3" s="2" t="s">
        <v>50</v>
      </c>
      <c r="E3" s="43"/>
      <c r="F3" s="2">
        <v>22</v>
      </c>
      <c r="G3" s="24">
        <v>25</v>
      </c>
      <c r="I3" s="2" t="s">
        <v>48</v>
      </c>
      <c r="J3" s="43"/>
    </row>
    <row r="4" spans="1:13" ht="19" customHeight="1" x14ac:dyDescent="0.3">
      <c r="A4" s="2">
        <v>22</v>
      </c>
      <c r="B4" s="24">
        <v>25</v>
      </c>
      <c r="D4" s="2" t="s">
        <v>51</v>
      </c>
      <c r="E4" s="43"/>
      <c r="F4" s="2">
        <v>23</v>
      </c>
      <c r="G4" s="24">
        <v>25</v>
      </c>
      <c r="I4" s="2" t="s">
        <v>52</v>
      </c>
      <c r="J4" s="43"/>
    </row>
    <row r="5" spans="1:13" ht="19" customHeight="1" x14ac:dyDescent="0.3">
      <c r="A5" s="2">
        <v>19</v>
      </c>
      <c r="B5" s="24">
        <v>25</v>
      </c>
      <c r="D5" s="2" t="s">
        <v>54</v>
      </c>
      <c r="E5" s="43"/>
      <c r="F5" s="2">
        <v>20</v>
      </c>
      <c r="G5" s="24">
        <v>25</v>
      </c>
      <c r="I5" s="2" t="s">
        <v>53</v>
      </c>
      <c r="J5" s="43"/>
    </row>
    <row r="6" spans="1:13" ht="19" customHeight="1" x14ac:dyDescent="0.3">
      <c r="A6" s="2">
        <v>16</v>
      </c>
      <c r="B6" s="24">
        <v>25</v>
      </c>
      <c r="D6" s="2" t="s">
        <v>55</v>
      </c>
      <c r="E6" s="43"/>
      <c r="F6" s="2">
        <v>19</v>
      </c>
      <c r="G6" s="24">
        <v>25</v>
      </c>
      <c r="I6" s="2" t="s">
        <v>56</v>
      </c>
      <c r="J6" s="43"/>
    </row>
    <row r="7" spans="1:13" ht="19" customHeight="1" x14ac:dyDescent="0.3">
      <c r="A7" s="2" t="s">
        <v>79</v>
      </c>
      <c r="E7" s="43"/>
      <c r="J7" s="43"/>
    </row>
    <row r="8" spans="1:13" ht="19" customHeight="1" x14ac:dyDescent="0.3">
      <c r="A8" s="2">
        <f>SUM(A2:A6)</f>
        <v>97</v>
      </c>
      <c r="B8" s="24">
        <v>125</v>
      </c>
      <c r="C8" s="13">
        <f>A8/B8</f>
        <v>0.77600000000000002</v>
      </c>
      <c r="E8" s="43"/>
      <c r="F8" s="2">
        <f>SUM(F2:F6)</f>
        <v>105</v>
      </c>
      <c r="G8" s="24">
        <v>125</v>
      </c>
      <c r="H8" s="13">
        <f>F8/G8</f>
        <v>0.84</v>
      </c>
      <c r="J8" s="43"/>
    </row>
  </sheetData>
  <hyperlinks>
    <hyperlink ref="L1" r:id="rId1" xr:uid="{6ED73F30-C7B0-4961-91F5-B927EFC8525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AC567-82EC-4382-9528-52F5DB2590EB}">
  <dimension ref="A1:G2"/>
  <sheetViews>
    <sheetView workbookViewId="0">
      <selection activeCell="D1" sqref="D1"/>
    </sheetView>
  </sheetViews>
  <sheetFormatPr defaultRowHeight="19" customHeight="1" x14ac:dyDescent="0.3"/>
  <cols>
    <col min="1" max="1" width="6.3046875" style="2" bestFit="1" customWidth="1"/>
    <col min="2" max="2" width="12" style="2" bestFit="1" customWidth="1"/>
    <col min="3" max="3" width="9.53515625" style="2" bestFit="1" customWidth="1"/>
    <col min="4" max="16384" width="9.23046875" style="2"/>
  </cols>
  <sheetData>
    <row r="1" spans="1:7" ht="19" customHeight="1" x14ac:dyDescent="0.35">
      <c r="A1" s="5" t="s">
        <v>87</v>
      </c>
      <c r="B1" s="5" t="s">
        <v>88</v>
      </c>
      <c r="C1" s="5" t="s">
        <v>84</v>
      </c>
      <c r="D1" s="5" t="s">
        <v>172</v>
      </c>
      <c r="E1" s="6" t="s">
        <v>3</v>
      </c>
      <c r="F1" s="15" t="s">
        <v>169</v>
      </c>
    </row>
    <row r="2" spans="1:7" ht="19" customHeight="1" x14ac:dyDescent="0.3">
      <c r="A2" s="4" t="s">
        <v>4</v>
      </c>
      <c r="B2" s="2">
        <v>166</v>
      </c>
      <c r="C2" s="2" t="s">
        <v>57</v>
      </c>
      <c r="D2" s="11"/>
      <c r="G2" s="11"/>
    </row>
  </sheetData>
  <hyperlinks>
    <hyperlink ref="E1" r:id="rId1" xr:uid="{984C2DFE-2042-4857-9CD5-1F71BEE6EC4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50A2E-AAFD-4FD7-8D47-EEC73C01CA3C}">
  <dimension ref="A1:L6"/>
  <sheetViews>
    <sheetView workbookViewId="0">
      <selection activeCell="E1" sqref="E1:E1048576"/>
    </sheetView>
  </sheetViews>
  <sheetFormatPr defaultRowHeight="19" customHeight="1" x14ac:dyDescent="0.3"/>
  <cols>
    <col min="1" max="1" width="6" style="2" bestFit="1" customWidth="1"/>
    <col min="2" max="2" width="4.921875" style="2" bestFit="1" customWidth="1"/>
    <col min="3" max="3" width="5.3828125" style="13" bestFit="1" customWidth="1"/>
    <col min="4" max="4" width="8.3046875" style="2" bestFit="1" customWidth="1"/>
    <col min="5" max="5" width="0.765625" style="2" customWidth="1"/>
    <col min="6" max="6" width="6" style="2" bestFit="1" customWidth="1"/>
    <col min="7" max="7" width="4.921875" style="2" bestFit="1" customWidth="1"/>
    <col min="8" max="8" width="6.53515625" style="13" bestFit="1" customWidth="1"/>
    <col min="9" max="9" width="8.3046875" style="2" bestFit="1" customWidth="1"/>
    <col min="10" max="16384" width="9.23046875" style="2"/>
  </cols>
  <sheetData>
    <row r="1" spans="1:12" ht="19" customHeight="1" x14ac:dyDescent="0.35">
      <c r="A1" s="5" t="s">
        <v>84</v>
      </c>
      <c r="B1" s="5" t="s">
        <v>86</v>
      </c>
      <c r="C1" s="16" t="s">
        <v>90</v>
      </c>
      <c r="D1" s="5" t="s">
        <v>20</v>
      </c>
      <c r="E1" s="43"/>
      <c r="F1" s="5" t="s">
        <v>84</v>
      </c>
      <c r="G1" s="5" t="s">
        <v>86</v>
      </c>
      <c r="H1" s="16" t="s">
        <v>90</v>
      </c>
      <c r="I1" s="5" t="s">
        <v>20</v>
      </c>
      <c r="J1" s="5" t="s">
        <v>172</v>
      </c>
      <c r="K1" s="6" t="s">
        <v>5</v>
      </c>
      <c r="L1" s="15" t="s">
        <v>169</v>
      </c>
    </row>
    <row r="2" spans="1:12" ht="19" customHeight="1" x14ac:dyDescent="0.3">
      <c r="A2" s="2">
        <v>7</v>
      </c>
      <c r="B2" s="2">
        <v>10</v>
      </c>
      <c r="C2" s="13">
        <v>0.7</v>
      </c>
      <c r="D2" s="2" t="s">
        <v>18</v>
      </c>
      <c r="E2" s="43"/>
      <c r="F2" s="2">
        <v>10</v>
      </c>
      <c r="G2" s="2">
        <v>10</v>
      </c>
      <c r="H2" s="13">
        <v>1</v>
      </c>
    </row>
    <row r="3" spans="1:12" ht="19" customHeight="1" x14ac:dyDescent="0.3">
      <c r="A3" s="2">
        <v>19</v>
      </c>
      <c r="B3" s="2">
        <v>20</v>
      </c>
      <c r="C3" s="13">
        <v>0.95</v>
      </c>
      <c r="D3" s="18">
        <v>4</v>
      </c>
      <c r="E3" s="43"/>
      <c r="F3" s="2">
        <v>19</v>
      </c>
      <c r="G3" s="2">
        <v>20</v>
      </c>
      <c r="H3" s="13">
        <v>0.95</v>
      </c>
      <c r="I3" s="18">
        <v>7</v>
      </c>
    </row>
    <row r="4" spans="1:12" ht="19" customHeight="1" x14ac:dyDescent="0.3">
      <c r="A4" s="2">
        <v>19</v>
      </c>
      <c r="B4" s="2">
        <v>20</v>
      </c>
      <c r="C4" s="13">
        <v>0.95</v>
      </c>
      <c r="D4" s="12">
        <v>10</v>
      </c>
      <c r="E4" s="43"/>
      <c r="F4" s="2">
        <v>20</v>
      </c>
      <c r="G4" s="2">
        <v>20</v>
      </c>
      <c r="H4" s="13">
        <v>1</v>
      </c>
    </row>
    <row r="5" spans="1:12" ht="19" customHeight="1" x14ac:dyDescent="0.3">
      <c r="A5" s="2" t="s">
        <v>79</v>
      </c>
      <c r="E5" s="43"/>
    </row>
    <row r="6" spans="1:12" ht="19" customHeight="1" x14ac:dyDescent="0.3">
      <c r="A6" s="2">
        <f>SUM(A2:A4)</f>
        <v>45</v>
      </c>
      <c r="B6" s="2">
        <f>SUM(B2:B4)</f>
        <v>50</v>
      </c>
      <c r="C6" s="13">
        <f>A6/B6</f>
        <v>0.9</v>
      </c>
      <c r="E6" s="43"/>
      <c r="F6" s="2">
        <f>SUM(F2:F4)</f>
        <v>49</v>
      </c>
      <c r="G6" s="2">
        <f>SUM(G2:G4)</f>
        <v>50</v>
      </c>
      <c r="H6" s="13">
        <f>F6/G6</f>
        <v>0.98</v>
      </c>
    </row>
  </sheetData>
  <hyperlinks>
    <hyperlink ref="K1" r:id="rId1" xr:uid="{F9535083-E7E9-47BF-A86C-07DA571B69F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D9E9-3B9E-41B5-9F13-B7C8028BD148}">
  <dimension ref="A1:L7"/>
  <sheetViews>
    <sheetView workbookViewId="0">
      <selection activeCell="E1" sqref="E1:E1048576"/>
    </sheetView>
  </sheetViews>
  <sheetFormatPr defaultRowHeight="19" customHeight="1" x14ac:dyDescent="0.3"/>
  <cols>
    <col min="1" max="1" width="6" style="2" bestFit="1" customWidth="1"/>
    <col min="2" max="2" width="4.921875" style="2" bestFit="1" customWidth="1"/>
    <col min="3" max="3" width="6.53515625" style="2" bestFit="1" customWidth="1"/>
    <col min="4" max="4" width="23.3046875" style="2" bestFit="1" customWidth="1"/>
    <col min="5" max="5" width="0.765625" style="2" customWidth="1"/>
    <col min="6" max="6" width="6" style="2" bestFit="1" customWidth="1"/>
    <col min="7" max="7" width="5.3828125" style="2" bestFit="1" customWidth="1"/>
    <col min="8" max="8" width="6.53515625" style="2" bestFit="1" customWidth="1"/>
    <col min="9" max="9" width="32.15234375" style="2" bestFit="1" customWidth="1"/>
    <col min="10" max="10" width="0.765625" style="2" customWidth="1"/>
    <col min="11" max="11" width="7.07421875" style="2" customWidth="1"/>
    <col min="12" max="16384" width="9.23046875" style="2"/>
  </cols>
  <sheetData>
    <row r="1" spans="1:12" ht="19" customHeight="1" x14ac:dyDescent="0.3">
      <c r="A1" s="5" t="s">
        <v>84</v>
      </c>
      <c r="B1" s="5" t="s">
        <v>86</v>
      </c>
      <c r="C1" s="5" t="s">
        <v>90</v>
      </c>
      <c r="D1" s="5" t="s">
        <v>20</v>
      </c>
      <c r="E1" s="43"/>
      <c r="F1" s="5" t="s">
        <v>84</v>
      </c>
      <c r="G1" s="5" t="s">
        <v>86</v>
      </c>
      <c r="H1" s="5" t="s">
        <v>90</v>
      </c>
      <c r="I1" s="5" t="s">
        <v>20</v>
      </c>
      <c r="J1" s="43"/>
      <c r="K1" s="5" t="s">
        <v>168</v>
      </c>
      <c r="L1" s="15" t="s">
        <v>169</v>
      </c>
    </row>
    <row r="2" spans="1:12" ht="19" customHeight="1" x14ac:dyDescent="0.35">
      <c r="A2" s="2">
        <v>41</v>
      </c>
      <c r="B2" s="2">
        <v>50</v>
      </c>
      <c r="C2" s="13">
        <v>0.82</v>
      </c>
      <c r="D2" s="2" t="s">
        <v>58</v>
      </c>
      <c r="E2" s="43"/>
      <c r="F2" s="2">
        <v>49</v>
      </c>
      <c r="G2" s="2">
        <v>50</v>
      </c>
      <c r="H2" s="13">
        <v>0.82</v>
      </c>
      <c r="I2" s="12">
        <v>6</v>
      </c>
      <c r="J2" s="43"/>
      <c r="K2" s="6" t="s">
        <v>6</v>
      </c>
      <c r="L2" s="15" t="s">
        <v>169</v>
      </c>
    </row>
    <row r="3" spans="1:12" ht="19" customHeight="1" x14ac:dyDescent="0.35">
      <c r="A3" s="2">
        <v>50</v>
      </c>
      <c r="B3" s="2">
        <v>50</v>
      </c>
      <c r="C3" s="13">
        <v>1</v>
      </c>
      <c r="E3" s="43"/>
      <c r="F3" s="2">
        <v>46</v>
      </c>
      <c r="G3" s="2">
        <v>50</v>
      </c>
      <c r="H3" s="13">
        <v>1</v>
      </c>
      <c r="I3" s="17" t="s">
        <v>92</v>
      </c>
      <c r="J3" s="43"/>
      <c r="K3" s="6" t="s">
        <v>9</v>
      </c>
      <c r="L3" s="15" t="s">
        <v>169</v>
      </c>
    </row>
    <row r="4" spans="1:12" ht="19" customHeight="1" x14ac:dyDescent="0.35">
      <c r="A4" s="2">
        <v>46</v>
      </c>
      <c r="B4" s="2">
        <v>50</v>
      </c>
      <c r="C4" s="13">
        <v>0.92</v>
      </c>
      <c r="D4" s="19">
        <v>106116135150</v>
      </c>
      <c r="E4" s="43"/>
      <c r="F4" s="2">
        <v>48</v>
      </c>
      <c r="G4" s="2">
        <v>50</v>
      </c>
      <c r="H4" s="13">
        <v>0.92</v>
      </c>
      <c r="I4" s="2" t="s">
        <v>91</v>
      </c>
      <c r="J4" s="43"/>
      <c r="K4" s="6" t="s">
        <v>8</v>
      </c>
      <c r="L4" s="15" t="s">
        <v>169</v>
      </c>
    </row>
    <row r="5" spans="1:12" ht="19" customHeight="1" x14ac:dyDescent="0.35">
      <c r="A5" s="2">
        <v>47</v>
      </c>
      <c r="B5" s="2">
        <v>50</v>
      </c>
      <c r="C5" s="13">
        <v>0.94</v>
      </c>
      <c r="D5" s="20" t="s">
        <v>59</v>
      </c>
      <c r="E5" s="43"/>
      <c r="F5" s="2">
        <v>48</v>
      </c>
      <c r="G5" s="2">
        <v>50</v>
      </c>
      <c r="H5" s="13">
        <v>0.94</v>
      </c>
      <c r="I5" s="2" t="s">
        <v>93</v>
      </c>
      <c r="J5" s="43"/>
      <c r="K5" s="6" t="s">
        <v>10</v>
      </c>
      <c r="L5" s="15" t="s">
        <v>169</v>
      </c>
    </row>
    <row r="6" spans="1:12" ht="5" customHeight="1" x14ac:dyDescent="0.35">
      <c r="A6" s="43"/>
      <c r="B6" s="43"/>
      <c r="C6" s="44"/>
      <c r="D6" s="45"/>
      <c r="E6" s="43"/>
      <c r="F6" s="43"/>
      <c r="G6" s="43"/>
      <c r="H6" s="44"/>
      <c r="I6" s="43"/>
      <c r="J6" s="43"/>
      <c r="K6" s="6"/>
      <c r="L6" s="15"/>
    </row>
    <row r="7" spans="1:12" ht="19" customHeight="1" x14ac:dyDescent="0.3">
      <c r="A7" s="2">
        <f>SUM(A2:A5)</f>
        <v>184</v>
      </c>
      <c r="B7" s="2">
        <f>SUM(B2:B5)</f>
        <v>200</v>
      </c>
      <c r="C7" s="13">
        <f>A7/B7</f>
        <v>0.92</v>
      </c>
      <c r="D7" s="46" t="s">
        <v>79</v>
      </c>
      <c r="E7" s="43"/>
      <c r="F7" s="2">
        <f>SUM(F2:F5)</f>
        <v>191</v>
      </c>
      <c r="G7" s="2">
        <f>SUM(G2:G5)</f>
        <v>200</v>
      </c>
      <c r="H7" s="13">
        <f>F7/G7</f>
        <v>0.95499999999999996</v>
      </c>
    </row>
  </sheetData>
  <hyperlinks>
    <hyperlink ref="K2" r:id="rId1" xr:uid="{EDCFFD29-7161-4C37-9A28-0DA7761064B9}"/>
    <hyperlink ref="K4" r:id="rId2" xr:uid="{799FFBF8-B7D3-4635-BDFF-849AFEFECEE4}"/>
    <hyperlink ref="K3" r:id="rId3" xr:uid="{00091C36-F0DA-41D2-8B81-BE0F36E36F19}"/>
    <hyperlink ref="K5" r:id="rId4" xr:uid="{60FAC53C-B3BE-49E1-A1D6-8B844E180EF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73D6-6F4E-4ABB-A00B-A10CE696841C}">
  <dimension ref="A1:M35"/>
  <sheetViews>
    <sheetView workbookViewId="0">
      <selection activeCell="L1" sqref="L1"/>
    </sheetView>
  </sheetViews>
  <sheetFormatPr defaultRowHeight="19" customHeight="1" x14ac:dyDescent="0.3"/>
  <cols>
    <col min="1" max="2" width="6" style="2" bestFit="1" customWidth="1"/>
    <col min="3" max="3" width="4.921875" style="2" bestFit="1" customWidth="1"/>
    <col min="4" max="4" width="5.3828125" style="2" bestFit="1" customWidth="1"/>
    <col min="5" max="5" width="20.61328125" style="2" bestFit="1" customWidth="1"/>
    <col min="6" max="6" width="0.765625" style="2" customWidth="1"/>
    <col min="7" max="7" width="6.765625" style="2" bestFit="1" customWidth="1"/>
    <col min="8" max="8" width="4.921875" style="2" bestFit="1" customWidth="1"/>
    <col min="9" max="9" width="5.3828125" style="2" bestFit="1" customWidth="1"/>
    <col min="10" max="10" width="30.61328125" style="2" bestFit="1" customWidth="1"/>
    <col min="11" max="11" width="0.765625" style="2" customWidth="1"/>
    <col min="12" max="12" width="7" style="2" customWidth="1"/>
    <col min="13" max="16384" width="9.23046875" style="2"/>
  </cols>
  <sheetData>
    <row r="1" spans="1:13" ht="19" customHeight="1" x14ac:dyDescent="0.3">
      <c r="B1" s="5" t="s">
        <v>84</v>
      </c>
      <c r="C1" s="5" t="s">
        <v>86</v>
      </c>
      <c r="D1" s="5" t="s">
        <v>90</v>
      </c>
      <c r="E1" s="5" t="s">
        <v>20</v>
      </c>
      <c r="F1" s="43"/>
      <c r="G1" s="5" t="s">
        <v>84</v>
      </c>
      <c r="H1" s="5" t="s">
        <v>86</v>
      </c>
      <c r="I1" s="5" t="s">
        <v>90</v>
      </c>
      <c r="J1" s="5" t="s">
        <v>20</v>
      </c>
      <c r="K1" s="43"/>
      <c r="L1" s="5" t="s">
        <v>168</v>
      </c>
    </row>
    <row r="2" spans="1:13" ht="19" customHeight="1" x14ac:dyDescent="0.35">
      <c r="B2" s="2">
        <v>21</v>
      </c>
      <c r="C2" s="2">
        <v>25</v>
      </c>
      <c r="D2" s="13">
        <v>0.84</v>
      </c>
      <c r="E2" s="2" t="s">
        <v>64</v>
      </c>
      <c r="F2" s="43"/>
      <c r="G2" s="2">
        <v>18</v>
      </c>
      <c r="H2" s="2">
        <v>25</v>
      </c>
      <c r="I2" s="13">
        <v>0.72</v>
      </c>
      <c r="J2" s="2" t="s">
        <v>63</v>
      </c>
      <c r="K2" s="43"/>
      <c r="L2" s="6" t="s">
        <v>11</v>
      </c>
      <c r="M2" s="15" t="s">
        <v>169</v>
      </c>
    </row>
    <row r="3" spans="1:13" ht="19" customHeight="1" x14ac:dyDescent="0.35">
      <c r="B3" s="2">
        <v>18</v>
      </c>
      <c r="C3" s="2">
        <v>25</v>
      </c>
      <c r="D3" s="13">
        <v>0.72</v>
      </c>
      <c r="E3" s="2" t="s">
        <v>67</v>
      </c>
      <c r="F3" s="43"/>
      <c r="G3" s="2">
        <v>22</v>
      </c>
      <c r="H3" s="2">
        <v>25</v>
      </c>
      <c r="I3" s="13">
        <v>0.88</v>
      </c>
      <c r="J3" s="2" t="s">
        <v>68</v>
      </c>
      <c r="K3" s="43"/>
      <c r="L3" s="6" t="s">
        <v>16</v>
      </c>
      <c r="M3" s="15" t="s">
        <v>169</v>
      </c>
    </row>
    <row r="4" spans="1:13" ht="19" customHeight="1" x14ac:dyDescent="0.35">
      <c r="B4" s="2">
        <v>20</v>
      </c>
      <c r="C4" s="2">
        <v>25</v>
      </c>
      <c r="D4" s="13">
        <v>0.8</v>
      </c>
      <c r="E4" s="2" t="s">
        <v>66</v>
      </c>
      <c r="F4" s="43"/>
      <c r="G4" s="2">
        <v>19</v>
      </c>
      <c r="H4" s="2">
        <v>25</v>
      </c>
      <c r="I4" s="13">
        <v>0.76</v>
      </c>
      <c r="J4" s="2" t="s">
        <v>65</v>
      </c>
      <c r="K4" s="43"/>
      <c r="L4" s="6" t="s">
        <v>7</v>
      </c>
      <c r="M4" s="15" t="s">
        <v>169</v>
      </c>
    </row>
    <row r="5" spans="1:13" ht="19" customHeight="1" x14ac:dyDescent="0.35">
      <c r="B5" s="2">
        <v>17</v>
      </c>
      <c r="C5" s="2">
        <v>25</v>
      </c>
      <c r="D5" s="13">
        <v>0.68</v>
      </c>
      <c r="E5" s="2" t="s">
        <v>70</v>
      </c>
      <c r="F5" s="43"/>
      <c r="G5" s="2">
        <v>19</v>
      </c>
      <c r="H5" s="2">
        <v>25</v>
      </c>
      <c r="I5" s="13">
        <v>0.76</v>
      </c>
      <c r="J5" s="2" t="s">
        <v>69</v>
      </c>
      <c r="K5" s="43"/>
      <c r="L5" s="6" t="s">
        <v>17</v>
      </c>
      <c r="M5" s="15" t="s">
        <v>169</v>
      </c>
    </row>
    <row r="6" spans="1:13" ht="5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3" ht="19" customHeight="1" x14ac:dyDescent="0.3">
      <c r="B7" s="2">
        <f>SUM(B2:B5)</f>
        <v>76</v>
      </c>
      <c r="C7" s="2">
        <f>SUM(C2:C5)</f>
        <v>100</v>
      </c>
      <c r="D7" s="13">
        <f>B7/C7</f>
        <v>0.76</v>
      </c>
      <c r="E7" s="2" t="s">
        <v>79</v>
      </c>
      <c r="F7" s="43"/>
      <c r="G7" s="2">
        <f>SUM(G2:G5)</f>
        <v>78</v>
      </c>
      <c r="H7" s="2">
        <f>SUM(H2:H5)</f>
        <v>100</v>
      </c>
      <c r="I7" s="13">
        <f>G7/H7</f>
        <v>0.78</v>
      </c>
    </row>
    <row r="8" spans="1:13" ht="19" customHeight="1" x14ac:dyDescent="0.3">
      <c r="E8" s="13"/>
      <c r="F8" s="43"/>
      <c r="G8" s="13"/>
    </row>
    <row r="9" spans="1:13" ht="19" customHeight="1" x14ac:dyDescent="0.3">
      <c r="A9" s="25">
        <v>1</v>
      </c>
      <c r="B9" s="2" t="s">
        <v>12</v>
      </c>
      <c r="C9" s="2" t="s">
        <v>12</v>
      </c>
      <c r="D9" s="2" t="s">
        <v>13</v>
      </c>
      <c r="E9" s="2" t="s">
        <v>12</v>
      </c>
      <c r="F9" s="43"/>
      <c r="G9" s="2" t="s">
        <v>12</v>
      </c>
      <c r="H9" s="2" t="s">
        <v>12</v>
      </c>
      <c r="I9" s="2" t="s">
        <v>13</v>
      </c>
      <c r="J9" s="12" t="s">
        <v>12</v>
      </c>
    </row>
    <row r="10" spans="1:13" ht="19" customHeight="1" x14ac:dyDescent="0.3">
      <c r="A10" s="25">
        <v>2</v>
      </c>
      <c r="B10" s="2" t="s">
        <v>13</v>
      </c>
      <c r="C10" s="2" t="s">
        <v>14</v>
      </c>
      <c r="D10" s="2" t="s">
        <v>12</v>
      </c>
      <c r="E10" s="2" t="s">
        <v>14</v>
      </c>
      <c r="F10" s="43"/>
      <c r="G10" s="2" t="s">
        <v>13</v>
      </c>
      <c r="H10" s="2" t="s">
        <v>14</v>
      </c>
      <c r="I10" s="2" t="s">
        <v>12</v>
      </c>
      <c r="J10" s="12" t="s">
        <v>14</v>
      </c>
    </row>
    <row r="11" spans="1:13" ht="19" customHeight="1" x14ac:dyDescent="0.3">
      <c r="A11" s="25">
        <v>3</v>
      </c>
      <c r="B11" s="2" t="s">
        <v>14</v>
      </c>
      <c r="C11" s="2" t="s">
        <v>15</v>
      </c>
      <c r="D11" s="2" t="s">
        <v>15</v>
      </c>
      <c r="E11" s="14" t="s">
        <v>27</v>
      </c>
      <c r="F11" s="43"/>
      <c r="G11" s="14" t="s">
        <v>32</v>
      </c>
      <c r="H11" s="2" t="s">
        <v>15</v>
      </c>
      <c r="I11" s="14" t="s">
        <v>30</v>
      </c>
      <c r="J11" s="12" t="s">
        <v>13</v>
      </c>
    </row>
    <row r="12" spans="1:13" ht="19" customHeight="1" x14ac:dyDescent="0.3">
      <c r="A12" s="25">
        <v>4</v>
      </c>
      <c r="B12" s="2" t="s">
        <v>15</v>
      </c>
      <c r="C12" s="2" t="s">
        <v>13</v>
      </c>
      <c r="D12" s="2" t="s">
        <v>14</v>
      </c>
      <c r="E12" s="14" t="s">
        <v>30</v>
      </c>
      <c r="F12" s="43"/>
      <c r="G12" s="14" t="s">
        <v>60</v>
      </c>
      <c r="H12" s="2" t="s">
        <v>13</v>
      </c>
      <c r="I12" s="2" t="s">
        <v>14</v>
      </c>
      <c r="J12" s="21" t="s">
        <v>25</v>
      </c>
    </row>
    <row r="13" spans="1:13" ht="19" customHeight="1" x14ac:dyDescent="0.3">
      <c r="A13" s="25">
        <v>5</v>
      </c>
      <c r="B13" s="2" t="s">
        <v>14</v>
      </c>
      <c r="C13" s="2" t="s">
        <v>13</v>
      </c>
      <c r="D13" s="2" t="s">
        <v>12</v>
      </c>
      <c r="E13" s="14" t="s">
        <v>26</v>
      </c>
      <c r="F13" s="43"/>
      <c r="G13" s="2" t="s">
        <v>14</v>
      </c>
      <c r="H13" s="2" t="s">
        <v>13</v>
      </c>
      <c r="I13" s="2" t="s">
        <v>12</v>
      </c>
      <c r="J13" s="21" t="s">
        <v>31</v>
      </c>
    </row>
    <row r="14" spans="1:13" ht="19" customHeight="1" x14ac:dyDescent="0.3">
      <c r="A14" s="25">
        <v>6</v>
      </c>
      <c r="B14" s="2" t="s">
        <v>12</v>
      </c>
      <c r="C14" s="14" t="s">
        <v>28</v>
      </c>
      <c r="D14" s="2" t="s">
        <v>13</v>
      </c>
      <c r="E14" s="2" t="s">
        <v>14</v>
      </c>
      <c r="F14" s="43"/>
      <c r="G14" s="2" t="s">
        <v>12</v>
      </c>
      <c r="H14" s="2" t="s">
        <v>14</v>
      </c>
      <c r="I14" s="2" t="s">
        <v>13</v>
      </c>
      <c r="J14" s="12" t="s">
        <v>14</v>
      </c>
    </row>
    <row r="15" spans="1:13" ht="19" customHeight="1" x14ac:dyDescent="0.3">
      <c r="A15" s="25">
        <v>7</v>
      </c>
      <c r="B15" s="2" t="s">
        <v>15</v>
      </c>
      <c r="C15" s="2" t="s">
        <v>12</v>
      </c>
      <c r="D15" s="14" t="s">
        <v>28</v>
      </c>
      <c r="E15" s="2" t="s">
        <v>13</v>
      </c>
      <c r="F15" s="43"/>
      <c r="G15" s="2" t="s">
        <v>15</v>
      </c>
      <c r="H15" s="2" t="s">
        <v>12</v>
      </c>
      <c r="I15" s="14" t="s">
        <v>28</v>
      </c>
      <c r="J15" s="12" t="s">
        <v>13</v>
      </c>
    </row>
    <row r="16" spans="1:13" ht="19" customHeight="1" x14ac:dyDescent="0.3">
      <c r="A16" s="25">
        <v>8</v>
      </c>
      <c r="B16" s="2" t="s">
        <v>13</v>
      </c>
      <c r="C16" s="2" t="s">
        <v>12</v>
      </c>
      <c r="D16" s="2" t="s">
        <v>15</v>
      </c>
      <c r="E16" s="2" t="s">
        <v>15</v>
      </c>
      <c r="F16" s="43"/>
      <c r="G16" s="2" t="s">
        <v>13</v>
      </c>
      <c r="H16" s="2" t="s">
        <v>12</v>
      </c>
      <c r="I16" s="2" t="s">
        <v>15</v>
      </c>
      <c r="J16" s="12" t="s">
        <v>15</v>
      </c>
    </row>
    <row r="17" spans="1:10" ht="19" customHeight="1" x14ac:dyDescent="0.3">
      <c r="A17" s="25">
        <v>9</v>
      </c>
      <c r="B17" s="14" t="s">
        <v>24</v>
      </c>
      <c r="C17" s="2" t="s">
        <v>15</v>
      </c>
      <c r="D17" s="2" t="s">
        <v>13</v>
      </c>
      <c r="E17" s="2" t="s">
        <v>12</v>
      </c>
      <c r="F17" s="43"/>
      <c r="G17" s="14" t="s">
        <v>24</v>
      </c>
      <c r="H17" s="14" t="s">
        <v>30</v>
      </c>
      <c r="I17" s="2" t="s">
        <v>13</v>
      </c>
      <c r="J17" s="12" t="s">
        <v>12</v>
      </c>
    </row>
    <row r="18" spans="1:10" ht="19" customHeight="1" x14ac:dyDescent="0.3">
      <c r="A18" s="25">
        <v>10</v>
      </c>
      <c r="B18" s="2" t="s">
        <v>14</v>
      </c>
      <c r="C18" s="2" t="s">
        <v>14</v>
      </c>
      <c r="D18" s="2" t="s">
        <v>12</v>
      </c>
      <c r="E18" s="2" t="s">
        <v>14</v>
      </c>
      <c r="F18" s="43"/>
      <c r="G18" s="2" t="s">
        <v>14</v>
      </c>
      <c r="H18" s="2" t="s">
        <v>14</v>
      </c>
      <c r="I18" s="2" t="s">
        <v>12</v>
      </c>
      <c r="J18" s="12" t="s">
        <v>14</v>
      </c>
    </row>
    <row r="19" spans="1:10" ht="19" customHeight="1" x14ac:dyDescent="0.3">
      <c r="A19" s="25">
        <v>11</v>
      </c>
      <c r="B19" s="2" t="s">
        <v>12</v>
      </c>
      <c r="C19" s="2" t="s">
        <v>13</v>
      </c>
      <c r="D19" s="2" t="s">
        <v>14</v>
      </c>
      <c r="E19" s="2" t="s">
        <v>13</v>
      </c>
      <c r="F19" s="43"/>
      <c r="G19" s="2" t="s">
        <v>12</v>
      </c>
      <c r="H19" s="2" t="s">
        <v>13</v>
      </c>
      <c r="I19" s="14" t="s">
        <v>32</v>
      </c>
      <c r="J19" s="12" t="s">
        <v>13</v>
      </c>
    </row>
    <row r="20" spans="1:10" ht="19" customHeight="1" x14ac:dyDescent="0.3">
      <c r="A20" s="25">
        <v>12</v>
      </c>
      <c r="B20" s="2" t="s">
        <v>13</v>
      </c>
      <c r="C20" s="2" t="s">
        <v>15</v>
      </c>
      <c r="D20" s="2" t="s">
        <v>13</v>
      </c>
      <c r="E20" s="2" t="s">
        <v>12</v>
      </c>
      <c r="F20" s="43"/>
      <c r="G20" s="2" t="s">
        <v>13</v>
      </c>
      <c r="H20" s="2" t="s">
        <v>15</v>
      </c>
      <c r="I20" s="2" t="s">
        <v>13</v>
      </c>
      <c r="J20" s="12" t="s">
        <v>12</v>
      </c>
    </row>
    <row r="21" spans="1:10" ht="19" customHeight="1" x14ac:dyDescent="0.3">
      <c r="A21" s="25">
        <v>13</v>
      </c>
      <c r="B21" s="2" t="s">
        <v>15</v>
      </c>
      <c r="C21" s="14" t="s">
        <v>24</v>
      </c>
      <c r="D21" s="2" t="s">
        <v>15</v>
      </c>
      <c r="E21" s="2" t="s">
        <v>15</v>
      </c>
      <c r="F21" s="43"/>
      <c r="G21" s="14" t="s">
        <v>61</v>
      </c>
      <c r="H21" s="2" t="s">
        <v>12</v>
      </c>
      <c r="I21" s="2" t="s">
        <v>15</v>
      </c>
      <c r="J21" s="12" t="s">
        <v>15</v>
      </c>
    </row>
    <row r="22" spans="1:10" ht="19" customHeight="1" x14ac:dyDescent="0.3">
      <c r="A22" s="25">
        <v>14</v>
      </c>
      <c r="B22" s="2" t="s">
        <v>15</v>
      </c>
      <c r="C22" s="2" t="s">
        <v>15</v>
      </c>
      <c r="D22" s="2" t="s">
        <v>12</v>
      </c>
      <c r="F22" s="43"/>
      <c r="G22" s="2" t="s">
        <v>15</v>
      </c>
      <c r="H22" s="2" t="s">
        <v>15</v>
      </c>
      <c r="I22" s="2" t="s">
        <v>12</v>
      </c>
    </row>
    <row r="23" spans="1:10" ht="19" customHeight="1" x14ac:dyDescent="0.3">
      <c r="A23" s="25">
        <v>15</v>
      </c>
      <c r="B23" s="2" t="s">
        <v>14</v>
      </c>
      <c r="C23" s="14" t="s">
        <v>22</v>
      </c>
      <c r="D23" s="2" t="s">
        <v>14</v>
      </c>
      <c r="E23" s="2" t="s">
        <v>13</v>
      </c>
      <c r="F23" s="43"/>
      <c r="G23" s="14" t="s">
        <v>62</v>
      </c>
      <c r="H23" s="2" t="s">
        <v>14</v>
      </c>
      <c r="I23" s="2" t="s">
        <v>14</v>
      </c>
      <c r="J23" s="21" t="s">
        <v>27</v>
      </c>
    </row>
    <row r="24" spans="1:10" ht="19" customHeight="1" x14ac:dyDescent="0.3">
      <c r="A24" s="25">
        <v>16</v>
      </c>
      <c r="B24" s="2" t="s">
        <v>12</v>
      </c>
      <c r="D24" s="14" t="s">
        <v>27</v>
      </c>
      <c r="E24" s="2" t="s">
        <v>12</v>
      </c>
      <c r="F24" s="43"/>
      <c r="G24" s="2" t="s">
        <v>12</v>
      </c>
      <c r="I24" s="14" t="s">
        <v>27</v>
      </c>
      <c r="J24" s="12" t="s">
        <v>12</v>
      </c>
    </row>
    <row r="25" spans="1:10" ht="19" customHeight="1" x14ac:dyDescent="0.3">
      <c r="A25" s="25">
        <v>17</v>
      </c>
      <c r="B25" s="2" t="s">
        <v>12</v>
      </c>
      <c r="C25" s="2" t="s">
        <v>12</v>
      </c>
      <c r="D25" s="14" t="s">
        <v>25</v>
      </c>
      <c r="E25" s="14" t="s">
        <v>30</v>
      </c>
      <c r="F25" s="43"/>
      <c r="G25" s="2" t="s">
        <v>12</v>
      </c>
      <c r="H25" s="2" t="s">
        <v>12</v>
      </c>
      <c r="I25" s="14" t="s">
        <v>23</v>
      </c>
      <c r="J25" s="21" t="s">
        <v>30</v>
      </c>
    </row>
    <row r="26" spans="1:10" ht="19" customHeight="1" x14ac:dyDescent="0.3">
      <c r="A26" s="25">
        <v>18</v>
      </c>
      <c r="B26" s="2" t="s">
        <v>13</v>
      </c>
      <c r="C26" s="2" t="s">
        <v>13</v>
      </c>
      <c r="D26" s="2" t="s">
        <v>12</v>
      </c>
      <c r="E26" s="2" t="s">
        <v>14</v>
      </c>
      <c r="F26" s="43"/>
      <c r="G26" s="2" t="s">
        <v>13</v>
      </c>
      <c r="H26" s="2" t="s">
        <v>13</v>
      </c>
      <c r="I26" s="2" t="s">
        <v>12</v>
      </c>
      <c r="J26" s="12" t="s">
        <v>14</v>
      </c>
    </row>
    <row r="27" spans="1:10" ht="19" customHeight="1" x14ac:dyDescent="0.3">
      <c r="A27" s="25">
        <v>19</v>
      </c>
      <c r="B27" s="14" t="s">
        <v>25</v>
      </c>
      <c r="C27" s="14" t="s">
        <v>30</v>
      </c>
      <c r="D27" s="14" t="s">
        <v>28</v>
      </c>
      <c r="E27" s="14" t="s">
        <v>29</v>
      </c>
      <c r="F27" s="43"/>
      <c r="G27" s="2" t="s">
        <v>15</v>
      </c>
      <c r="H27" s="2" t="s">
        <v>15</v>
      </c>
      <c r="I27" s="14" t="s">
        <v>28</v>
      </c>
      <c r="J27" s="2" t="s">
        <v>13</v>
      </c>
    </row>
    <row r="28" spans="1:10" ht="19" customHeight="1" x14ac:dyDescent="0.3">
      <c r="A28" s="25">
        <v>20</v>
      </c>
      <c r="B28" s="2" t="s">
        <v>13</v>
      </c>
      <c r="C28" s="2" t="s">
        <v>14</v>
      </c>
      <c r="D28" s="2" t="s">
        <v>13</v>
      </c>
      <c r="E28" s="14" t="s">
        <v>25</v>
      </c>
      <c r="F28" s="43"/>
      <c r="G28" s="2" t="s">
        <v>13</v>
      </c>
      <c r="H28" s="2" t="s">
        <v>14</v>
      </c>
      <c r="I28" s="2" t="s">
        <v>13</v>
      </c>
      <c r="J28" s="21" t="s">
        <v>23</v>
      </c>
    </row>
    <row r="29" spans="1:10" ht="19" customHeight="1" x14ac:dyDescent="0.3">
      <c r="A29" s="25">
        <v>21</v>
      </c>
      <c r="B29" s="2" t="s">
        <v>14</v>
      </c>
      <c r="C29" s="14" t="s">
        <v>23</v>
      </c>
      <c r="D29" s="2" t="s">
        <v>15</v>
      </c>
      <c r="E29" s="14" t="s">
        <v>24</v>
      </c>
      <c r="F29" s="43"/>
      <c r="G29" s="2" t="s">
        <v>14</v>
      </c>
      <c r="H29" s="2" t="s">
        <v>15</v>
      </c>
      <c r="I29" s="2" t="s">
        <v>15</v>
      </c>
      <c r="J29" s="12" t="s">
        <v>12</v>
      </c>
    </row>
    <row r="30" spans="1:10" ht="19" customHeight="1" x14ac:dyDescent="0.3">
      <c r="A30" s="25">
        <v>22</v>
      </c>
      <c r="B30" s="14" t="s">
        <v>26</v>
      </c>
      <c r="C30" s="2" t="s">
        <v>14</v>
      </c>
      <c r="D30" s="2" t="s">
        <v>12</v>
      </c>
      <c r="E30" s="2" t="s">
        <v>13</v>
      </c>
      <c r="F30" s="43"/>
      <c r="G30" s="14" t="s">
        <v>26</v>
      </c>
      <c r="H30" s="14" t="s">
        <v>31</v>
      </c>
      <c r="I30" s="2" t="s">
        <v>12</v>
      </c>
      <c r="J30" s="2" t="s">
        <v>13</v>
      </c>
    </row>
    <row r="31" spans="1:10" ht="19" customHeight="1" x14ac:dyDescent="0.3">
      <c r="A31" s="25">
        <v>23</v>
      </c>
      <c r="B31" s="2" t="s">
        <v>15</v>
      </c>
      <c r="C31" s="14" t="s">
        <v>27</v>
      </c>
      <c r="D31" s="14" t="s">
        <v>28</v>
      </c>
      <c r="E31" s="14" t="s">
        <v>32</v>
      </c>
      <c r="F31" s="43"/>
      <c r="G31" s="14" t="s">
        <v>23</v>
      </c>
      <c r="H31" s="2" t="s">
        <v>13</v>
      </c>
      <c r="I31" s="2" t="s">
        <v>14</v>
      </c>
      <c r="J31" s="14" t="s">
        <v>22</v>
      </c>
    </row>
    <row r="32" spans="1:10" ht="19" customHeight="1" x14ac:dyDescent="0.3">
      <c r="A32" s="25">
        <v>24</v>
      </c>
      <c r="B32" s="2" t="s">
        <v>15</v>
      </c>
      <c r="C32" s="14" t="s">
        <v>31</v>
      </c>
      <c r="D32" s="2" t="s">
        <v>13</v>
      </c>
      <c r="E32" s="2" t="s">
        <v>15</v>
      </c>
      <c r="F32" s="43"/>
      <c r="G32" s="2" t="s">
        <v>15</v>
      </c>
      <c r="H32" s="14" t="s">
        <v>31</v>
      </c>
      <c r="I32" s="2" t="s">
        <v>13</v>
      </c>
      <c r="J32" s="2" t="s">
        <v>15</v>
      </c>
    </row>
    <row r="33" spans="1:10" ht="19" customHeight="1" x14ac:dyDescent="0.3">
      <c r="A33" s="25">
        <v>25</v>
      </c>
      <c r="B33" s="14" t="s">
        <v>27</v>
      </c>
      <c r="C33" s="2" t="s">
        <v>13</v>
      </c>
      <c r="D33" s="2" t="s">
        <v>15</v>
      </c>
      <c r="E33" s="2" t="s">
        <v>12</v>
      </c>
      <c r="F33" s="43"/>
      <c r="G33" s="2" t="s">
        <v>13</v>
      </c>
      <c r="H33" s="2" t="s">
        <v>13</v>
      </c>
      <c r="I33" s="2" t="s">
        <v>15</v>
      </c>
      <c r="J33" s="2" t="s">
        <v>12</v>
      </c>
    </row>
    <row r="34" spans="1:10" ht="19" customHeight="1" x14ac:dyDescent="0.3">
      <c r="A34" s="15"/>
      <c r="J34" s="12"/>
    </row>
    <row r="35" spans="1:10" ht="19" customHeight="1" x14ac:dyDescent="0.35">
      <c r="E35" s="13"/>
      <c r="G35" s="6"/>
    </row>
  </sheetData>
  <hyperlinks>
    <hyperlink ref="L2" r:id="rId1" xr:uid="{A81775F4-C45E-43E0-A594-4C3A79A1404E}"/>
    <hyperlink ref="L3" r:id="rId2" xr:uid="{CE55D94A-40AE-45D5-8CBF-8E5B2C1605AB}"/>
    <hyperlink ref="L4" r:id="rId3" xr:uid="{56ADF4E1-5987-4F52-8D90-C4EF67B5C9C8}"/>
    <hyperlink ref="L5" r:id="rId4" xr:uid="{D3D445AA-66CE-48D1-84E1-C29F5F0AAF5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10499-DA8C-4701-81C4-65B04C3F010C}">
  <dimension ref="A1:AA51"/>
  <sheetViews>
    <sheetView workbookViewId="0"/>
  </sheetViews>
  <sheetFormatPr defaultRowHeight="19" customHeight="1" x14ac:dyDescent="0.3"/>
  <cols>
    <col min="1" max="8" width="3.4609375" style="2" bestFit="1" customWidth="1"/>
    <col min="9" max="9" width="3.3046875" style="2" bestFit="1" customWidth="1"/>
    <col min="10" max="13" width="3.4609375" style="2" bestFit="1" customWidth="1"/>
    <col min="14" max="14" width="9.23046875" style="2"/>
    <col min="15" max="22" width="3.4609375" style="2" bestFit="1" customWidth="1"/>
    <col min="23" max="23" width="3.3046875" style="2" bestFit="1" customWidth="1"/>
    <col min="24" max="27" width="3.4609375" style="2" bestFit="1" customWidth="1"/>
    <col min="28" max="16384" width="9.23046875" style="2"/>
  </cols>
  <sheetData>
    <row r="1" spans="1:27" ht="19" customHeight="1" x14ac:dyDescent="0.3">
      <c r="A1" s="2" t="s">
        <v>12</v>
      </c>
      <c r="B1" s="2" t="s">
        <v>14</v>
      </c>
      <c r="C1" s="2" t="s">
        <v>14</v>
      </c>
      <c r="D1" s="2" t="s">
        <v>13</v>
      </c>
      <c r="E1" s="2" t="s">
        <v>15</v>
      </c>
      <c r="F1" s="2" t="s">
        <v>15</v>
      </c>
      <c r="G1" s="2" t="s">
        <v>14</v>
      </c>
      <c r="H1" s="2" t="s">
        <v>13</v>
      </c>
      <c r="I1" s="2" t="s">
        <v>14</v>
      </c>
      <c r="J1" s="2" t="s">
        <v>13</v>
      </c>
      <c r="K1" s="2" t="s">
        <v>14</v>
      </c>
      <c r="L1" s="2" t="s">
        <v>29</v>
      </c>
      <c r="M1" s="2" t="s">
        <v>13</v>
      </c>
      <c r="O1" s="2" t="s">
        <v>12</v>
      </c>
      <c r="P1" s="2" t="s">
        <v>14</v>
      </c>
      <c r="Q1" s="2" t="s">
        <v>14</v>
      </c>
      <c r="R1" s="2" t="s">
        <v>13</v>
      </c>
      <c r="S1" s="2" t="s">
        <v>15</v>
      </c>
      <c r="T1" s="2" t="s">
        <v>15</v>
      </c>
      <c r="U1" s="2" t="s">
        <v>14</v>
      </c>
      <c r="V1" s="2" t="s">
        <v>13</v>
      </c>
      <c r="W1" s="2" t="s">
        <v>14</v>
      </c>
      <c r="X1" s="2" t="s">
        <v>13</v>
      </c>
      <c r="Y1" s="2" t="s">
        <v>14</v>
      </c>
      <c r="Z1" s="2" t="s">
        <v>13</v>
      </c>
      <c r="AA1" s="2" t="s">
        <v>13</v>
      </c>
    </row>
    <row r="2" spans="1:27" ht="19" customHeight="1" x14ac:dyDescent="0.3">
      <c r="A2" s="2" t="s">
        <v>12</v>
      </c>
      <c r="B2" s="2" t="s">
        <v>12</v>
      </c>
      <c r="C2" s="2" t="s">
        <v>13</v>
      </c>
      <c r="D2" s="2" t="s">
        <v>13</v>
      </c>
      <c r="E2" s="2" t="s">
        <v>13</v>
      </c>
      <c r="F2" s="2" t="s">
        <v>14</v>
      </c>
      <c r="G2" s="2" t="s">
        <v>29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14</v>
      </c>
      <c r="M2" s="2" t="s">
        <v>13</v>
      </c>
      <c r="O2" s="2" t="s">
        <v>12</v>
      </c>
      <c r="P2" s="2" t="s">
        <v>12</v>
      </c>
      <c r="Q2" s="2" t="s">
        <v>13</v>
      </c>
      <c r="R2" s="2" t="s">
        <v>13</v>
      </c>
      <c r="S2" s="2" t="s">
        <v>13</v>
      </c>
      <c r="T2" s="2" t="s">
        <v>14</v>
      </c>
      <c r="U2" s="2" t="s">
        <v>29</v>
      </c>
      <c r="V2" s="2" t="s">
        <v>12</v>
      </c>
      <c r="W2" s="2" t="s">
        <v>13</v>
      </c>
      <c r="X2" s="2" t="s">
        <v>14</v>
      </c>
      <c r="Y2" s="2" t="s">
        <v>15</v>
      </c>
      <c r="Z2" s="2" t="s">
        <v>14</v>
      </c>
      <c r="AA2" s="2" t="s">
        <v>13</v>
      </c>
    </row>
    <row r="3" spans="1:27" ht="19" customHeight="1" x14ac:dyDescent="0.3">
      <c r="A3" s="2" t="s">
        <v>15</v>
      </c>
      <c r="B3" s="2" t="s">
        <v>14</v>
      </c>
      <c r="C3" s="2" t="s">
        <v>12</v>
      </c>
      <c r="D3" s="2" t="s">
        <v>14</v>
      </c>
      <c r="E3" s="2" t="s">
        <v>15</v>
      </c>
      <c r="F3" s="2" t="s">
        <v>13</v>
      </c>
      <c r="G3" s="2" t="s">
        <v>14</v>
      </c>
      <c r="H3" s="2" t="s">
        <v>32</v>
      </c>
      <c r="I3" s="2" t="s">
        <v>15</v>
      </c>
      <c r="J3" s="2" t="s">
        <v>36</v>
      </c>
      <c r="K3" s="2" t="s">
        <v>14</v>
      </c>
      <c r="L3" s="2" t="s">
        <v>14</v>
      </c>
      <c r="M3" s="2" t="s">
        <v>13</v>
      </c>
      <c r="O3" s="2" t="s">
        <v>15</v>
      </c>
      <c r="P3" s="2" t="s">
        <v>14</v>
      </c>
      <c r="Q3" s="2" t="s">
        <v>12</v>
      </c>
      <c r="R3" s="2" t="s">
        <v>14</v>
      </c>
      <c r="S3" s="2" t="s">
        <v>15</v>
      </c>
      <c r="T3" s="2" t="s">
        <v>36</v>
      </c>
      <c r="U3" s="2" t="s">
        <v>14</v>
      </c>
      <c r="V3" s="2" t="s">
        <v>14</v>
      </c>
      <c r="W3" s="2" t="s">
        <v>15</v>
      </c>
      <c r="X3" s="2" t="s">
        <v>36</v>
      </c>
      <c r="Y3" s="2" t="s">
        <v>14</v>
      </c>
      <c r="Z3" s="2" t="s">
        <v>14</v>
      </c>
      <c r="AA3" s="2" t="s">
        <v>13</v>
      </c>
    </row>
    <row r="4" spans="1:27" ht="19" customHeight="1" x14ac:dyDescent="0.3">
      <c r="A4" s="2" t="s">
        <v>13</v>
      </c>
      <c r="B4" s="2" t="s">
        <v>14</v>
      </c>
      <c r="C4" s="2" t="s">
        <v>13</v>
      </c>
      <c r="D4" s="2" t="s">
        <v>13</v>
      </c>
      <c r="E4" s="2" t="s">
        <v>14</v>
      </c>
      <c r="F4" s="2" t="s">
        <v>14</v>
      </c>
      <c r="G4" s="2" t="s">
        <v>15</v>
      </c>
      <c r="H4" s="2" t="s">
        <v>14</v>
      </c>
      <c r="I4" s="2" t="s">
        <v>14</v>
      </c>
      <c r="J4" s="2" t="s">
        <v>14</v>
      </c>
      <c r="K4" s="2" t="s">
        <v>14</v>
      </c>
      <c r="L4" s="2" t="s">
        <v>12</v>
      </c>
      <c r="M4" s="2" t="s">
        <v>13</v>
      </c>
      <c r="O4" s="2" t="s">
        <v>13</v>
      </c>
      <c r="P4" s="2" t="s">
        <v>14</v>
      </c>
      <c r="Q4" s="2" t="s">
        <v>13</v>
      </c>
      <c r="R4" s="2" t="s">
        <v>13</v>
      </c>
      <c r="S4" s="2" t="s">
        <v>14</v>
      </c>
      <c r="T4" s="2" t="s">
        <v>14</v>
      </c>
      <c r="U4" s="2" t="s">
        <v>15</v>
      </c>
      <c r="V4" s="2" t="s">
        <v>14</v>
      </c>
      <c r="W4" s="2" t="s">
        <v>14</v>
      </c>
      <c r="X4" s="2" t="s">
        <v>14</v>
      </c>
      <c r="Y4" s="2" t="s">
        <v>14</v>
      </c>
      <c r="Z4" s="2" t="s">
        <v>12</v>
      </c>
      <c r="AA4" s="2" t="s">
        <v>13</v>
      </c>
    </row>
    <row r="5" spans="1:27" ht="19" customHeight="1" x14ac:dyDescent="0.3">
      <c r="A5" s="2" t="s">
        <v>13</v>
      </c>
      <c r="B5" s="2" t="s">
        <v>14</v>
      </c>
      <c r="C5" s="2" t="s">
        <v>13</v>
      </c>
      <c r="D5" s="2" t="s">
        <v>15</v>
      </c>
      <c r="E5" s="2" t="s">
        <v>13</v>
      </c>
      <c r="F5" s="2" t="s">
        <v>27</v>
      </c>
      <c r="G5" s="2" t="s">
        <v>13</v>
      </c>
      <c r="H5" s="2" t="s">
        <v>15</v>
      </c>
      <c r="I5" s="2" t="s">
        <v>15</v>
      </c>
      <c r="J5" s="2" t="s">
        <v>13</v>
      </c>
      <c r="K5" s="2" t="s">
        <v>29</v>
      </c>
      <c r="L5" s="2" t="s">
        <v>15</v>
      </c>
      <c r="M5" s="2" t="s">
        <v>15</v>
      </c>
      <c r="O5" s="2" t="s">
        <v>13</v>
      </c>
      <c r="P5" s="2" t="s">
        <v>14</v>
      </c>
      <c r="Q5" s="2" t="s">
        <v>13</v>
      </c>
      <c r="R5" s="2" t="s">
        <v>15</v>
      </c>
      <c r="S5" s="2" t="s">
        <v>13</v>
      </c>
      <c r="T5" s="2" t="s">
        <v>13</v>
      </c>
      <c r="U5" s="2" t="s">
        <v>13</v>
      </c>
      <c r="V5" s="2" t="s">
        <v>15</v>
      </c>
      <c r="W5" s="2" t="s">
        <v>15</v>
      </c>
      <c r="X5" s="2" t="s">
        <v>13</v>
      </c>
      <c r="Y5" s="2" t="s">
        <v>29</v>
      </c>
      <c r="Z5" s="2" t="s">
        <v>15</v>
      </c>
      <c r="AA5" s="2" t="s">
        <v>15</v>
      </c>
    </row>
    <row r="6" spans="1:27" ht="19" customHeight="1" x14ac:dyDescent="0.3">
      <c r="A6" s="2" t="s">
        <v>14</v>
      </c>
      <c r="B6" s="2" t="s">
        <v>13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14</v>
      </c>
      <c r="H6" s="2" t="s">
        <v>15</v>
      </c>
      <c r="I6" s="2" t="s">
        <v>15</v>
      </c>
      <c r="J6" s="2" t="s">
        <v>13</v>
      </c>
      <c r="K6" s="2" t="s">
        <v>14</v>
      </c>
      <c r="L6" s="2" t="s">
        <v>12</v>
      </c>
      <c r="M6" s="2" t="s">
        <v>13</v>
      </c>
      <c r="O6" s="2" t="s">
        <v>14</v>
      </c>
      <c r="P6" s="2" t="s">
        <v>13</v>
      </c>
      <c r="Q6" s="2" t="s">
        <v>12</v>
      </c>
      <c r="R6" s="2" t="s">
        <v>13</v>
      </c>
      <c r="S6" s="2" t="s">
        <v>14</v>
      </c>
      <c r="T6" s="2" t="s">
        <v>15</v>
      </c>
      <c r="U6" s="2" t="s">
        <v>14</v>
      </c>
      <c r="V6" s="2" t="s">
        <v>15</v>
      </c>
      <c r="W6" s="2" t="s">
        <v>15</v>
      </c>
      <c r="X6" s="2" t="s">
        <v>13</v>
      </c>
      <c r="Y6" s="2" t="s">
        <v>14</v>
      </c>
      <c r="Z6" s="2" t="s">
        <v>12</v>
      </c>
      <c r="AA6" s="2" t="s">
        <v>13</v>
      </c>
    </row>
    <row r="7" spans="1:27" ht="19" customHeight="1" x14ac:dyDescent="0.3">
      <c r="A7" s="2" t="s">
        <v>15</v>
      </c>
      <c r="B7" s="2" t="s">
        <v>12</v>
      </c>
      <c r="C7" s="2" t="s">
        <v>13</v>
      </c>
      <c r="D7" s="2" t="s">
        <v>15</v>
      </c>
      <c r="E7" s="2" t="s">
        <v>13</v>
      </c>
      <c r="F7" s="2" t="s">
        <v>12</v>
      </c>
      <c r="G7" s="2" t="s">
        <v>23</v>
      </c>
      <c r="H7" s="2" t="s">
        <v>15</v>
      </c>
      <c r="I7" s="2" t="s">
        <v>15</v>
      </c>
      <c r="J7" s="2" t="s">
        <v>15</v>
      </c>
      <c r="K7" s="2" t="s">
        <v>14</v>
      </c>
      <c r="L7" s="2" t="s">
        <v>29</v>
      </c>
      <c r="M7" s="2" t="s">
        <v>14</v>
      </c>
      <c r="O7" s="2" t="s">
        <v>15</v>
      </c>
      <c r="P7" s="2" t="s">
        <v>12</v>
      </c>
      <c r="Q7" s="2" t="s">
        <v>13</v>
      </c>
      <c r="R7" s="2" t="s">
        <v>15</v>
      </c>
      <c r="S7" s="2" t="s">
        <v>13</v>
      </c>
      <c r="T7" s="2" t="s">
        <v>12</v>
      </c>
      <c r="U7" s="2" t="s">
        <v>23</v>
      </c>
      <c r="V7" s="2" t="s">
        <v>15</v>
      </c>
      <c r="W7" s="2" t="s">
        <v>15</v>
      </c>
      <c r="X7" s="2" t="s">
        <v>15</v>
      </c>
      <c r="Y7" s="2" t="s">
        <v>14</v>
      </c>
      <c r="Z7" s="2" t="s">
        <v>13</v>
      </c>
      <c r="AA7" s="2" t="s">
        <v>14</v>
      </c>
    </row>
    <row r="8" spans="1:27" ht="19" customHeight="1" x14ac:dyDescent="0.3">
      <c r="A8" s="2" t="s">
        <v>15</v>
      </c>
      <c r="B8" s="2" t="s">
        <v>15</v>
      </c>
      <c r="C8" s="2" t="s">
        <v>15</v>
      </c>
      <c r="D8" s="2" t="s">
        <v>14</v>
      </c>
      <c r="E8" s="2" t="s">
        <v>14</v>
      </c>
      <c r="F8" s="2" t="s">
        <v>13</v>
      </c>
      <c r="G8" s="2" t="s">
        <v>13</v>
      </c>
      <c r="H8" s="2" t="s">
        <v>14</v>
      </c>
      <c r="I8" s="2" t="s">
        <v>13</v>
      </c>
      <c r="J8" s="2" t="s">
        <v>13</v>
      </c>
      <c r="K8" s="2" t="s">
        <v>15</v>
      </c>
      <c r="L8" s="2" t="s">
        <v>28</v>
      </c>
      <c r="M8" s="2" t="s">
        <v>36</v>
      </c>
      <c r="O8" s="2" t="s">
        <v>15</v>
      </c>
      <c r="P8" s="2" t="s">
        <v>15</v>
      </c>
      <c r="Q8" s="2" t="s">
        <v>15</v>
      </c>
      <c r="R8" s="2" t="s">
        <v>14</v>
      </c>
      <c r="S8" s="2" t="s">
        <v>14</v>
      </c>
      <c r="T8" s="2" t="s">
        <v>13</v>
      </c>
      <c r="U8" s="2" t="s">
        <v>13</v>
      </c>
      <c r="V8" s="2" t="s">
        <v>14</v>
      </c>
      <c r="W8" s="2" t="s">
        <v>13</v>
      </c>
      <c r="X8" s="2" t="s">
        <v>13</v>
      </c>
      <c r="Y8" s="2" t="s">
        <v>15</v>
      </c>
      <c r="Z8" s="2" t="s">
        <v>28</v>
      </c>
      <c r="AA8" s="2" t="s">
        <v>13</v>
      </c>
    </row>
    <row r="9" spans="1:27" ht="19" customHeight="1" x14ac:dyDescent="0.3">
      <c r="A9" s="2" t="s">
        <v>15</v>
      </c>
      <c r="B9" s="2" t="s">
        <v>12</v>
      </c>
      <c r="C9" s="2" t="s">
        <v>12</v>
      </c>
      <c r="D9" s="2" t="s">
        <v>12</v>
      </c>
      <c r="E9" s="2" t="s">
        <v>14</v>
      </c>
      <c r="F9" s="2" t="s">
        <v>12</v>
      </c>
      <c r="G9" s="2" t="s">
        <v>15</v>
      </c>
      <c r="H9" s="2" t="s">
        <v>12</v>
      </c>
      <c r="I9" s="2" t="s">
        <v>12</v>
      </c>
      <c r="J9" s="2" t="s">
        <v>12</v>
      </c>
      <c r="K9" s="2" t="s">
        <v>15</v>
      </c>
      <c r="L9" s="2" t="s">
        <v>15</v>
      </c>
      <c r="M9" s="2" t="s">
        <v>13</v>
      </c>
      <c r="O9" s="2" t="s">
        <v>25</v>
      </c>
      <c r="P9" s="2" t="s">
        <v>12</v>
      </c>
      <c r="Q9" s="2" t="s">
        <v>12</v>
      </c>
      <c r="R9" s="2" t="s">
        <v>31</v>
      </c>
      <c r="S9" s="2" t="s">
        <v>14</v>
      </c>
      <c r="T9" s="2" t="s">
        <v>12</v>
      </c>
      <c r="U9" s="2" t="s">
        <v>15</v>
      </c>
      <c r="V9" s="2" t="s">
        <v>12</v>
      </c>
      <c r="W9" s="2" t="s">
        <v>12</v>
      </c>
      <c r="X9" s="2" t="s">
        <v>12</v>
      </c>
      <c r="Y9" s="2" t="s">
        <v>15</v>
      </c>
      <c r="Z9" s="2" t="s">
        <v>15</v>
      </c>
      <c r="AA9" s="2" t="s">
        <v>13</v>
      </c>
    </row>
    <row r="10" spans="1:27" ht="19" customHeight="1" x14ac:dyDescent="0.3">
      <c r="A10" s="2" t="s">
        <v>15</v>
      </c>
      <c r="B10" s="2" t="s">
        <v>13</v>
      </c>
      <c r="C10" s="2" t="s">
        <v>14</v>
      </c>
      <c r="D10" s="2" t="s">
        <v>14</v>
      </c>
      <c r="E10" s="2" t="s">
        <v>12</v>
      </c>
      <c r="F10" s="2" t="s">
        <v>24</v>
      </c>
      <c r="G10" s="2" t="s">
        <v>15</v>
      </c>
      <c r="H10" s="2" t="s">
        <v>13</v>
      </c>
      <c r="I10" s="2" t="s">
        <v>12</v>
      </c>
      <c r="J10" s="2" t="s">
        <v>12</v>
      </c>
      <c r="K10" s="2" t="s">
        <v>14</v>
      </c>
      <c r="L10" s="2" t="s">
        <v>12</v>
      </c>
      <c r="M10" s="2" t="s">
        <v>13</v>
      </c>
      <c r="O10" s="2" t="s">
        <v>15</v>
      </c>
      <c r="P10" s="2" t="s">
        <v>13</v>
      </c>
      <c r="Q10" s="2" t="s">
        <v>14</v>
      </c>
      <c r="R10" s="2" t="s">
        <v>14</v>
      </c>
      <c r="S10" s="2" t="s">
        <v>12</v>
      </c>
      <c r="T10" s="2" t="s">
        <v>12</v>
      </c>
      <c r="U10" s="2" t="s">
        <v>15</v>
      </c>
      <c r="V10" s="2" t="s">
        <v>13</v>
      </c>
      <c r="W10" s="2" t="s">
        <v>12</v>
      </c>
      <c r="X10" s="2" t="s">
        <v>12</v>
      </c>
      <c r="Y10" s="2" t="s">
        <v>14</v>
      </c>
      <c r="Z10" s="2" t="s">
        <v>31</v>
      </c>
      <c r="AA10" s="2" t="s">
        <v>13</v>
      </c>
    </row>
    <row r="11" spans="1:27" ht="19" customHeight="1" x14ac:dyDescent="0.3">
      <c r="A11" s="2" t="s">
        <v>12</v>
      </c>
      <c r="B11" s="2" t="s">
        <v>25</v>
      </c>
      <c r="C11" s="2" t="s">
        <v>14</v>
      </c>
      <c r="D11" s="2" t="s">
        <v>15</v>
      </c>
      <c r="E11" s="2" t="s">
        <v>13</v>
      </c>
      <c r="F11" s="2" t="s">
        <v>32</v>
      </c>
      <c r="G11" s="2" t="s">
        <v>14</v>
      </c>
      <c r="H11" s="2" t="s">
        <v>22</v>
      </c>
      <c r="I11" s="2" t="s">
        <v>12</v>
      </c>
      <c r="J11" s="2" t="s">
        <v>14</v>
      </c>
      <c r="K11" s="2" t="s">
        <v>14</v>
      </c>
      <c r="L11" s="2" t="s">
        <v>15</v>
      </c>
      <c r="M11" s="2" t="s">
        <v>12</v>
      </c>
      <c r="O11" s="2" t="s">
        <v>12</v>
      </c>
      <c r="P11" s="2" t="s">
        <v>15</v>
      </c>
      <c r="Q11" s="2" t="s">
        <v>14</v>
      </c>
      <c r="R11" s="2" t="s">
        <v>15</v>
      </c>
      <c r="S11" s="2" t="s">
        <v>13</v>
      </c>
      <c r="T11" s="2" t="s">
        <v>32</v>
      </c>
      <c r="U11" s="2" t="s">
        <v>14</v>
      </c>
      <c r="V11" s="2" t="s">
        <v>14</v>
      </c>
      <c r="W11" s="2" t="s">
        <v>12</v>
      </c>
      <c r="X11" s="2" t="s">
        <v>14</v>
      </c>
      <c r="Y11" s="2" t="s">
        <v>14</v>
      </c>
      <c r="Z11" s="2" t="s">
        <v>23</v>
      </c>
      <c r="AA11" s="2" t="s">
        <v>12</v>
      </c>
    </row>
    <row r="12" spans="1:27" ht="19" customHeight="1" x14ac:dyDescent="0.3">
      <c r="A12" s="2" t="s">
        <v>15</v>
      </c>
      <c r="B12" s="2" t="s">
        <v>12</v>
      </c>
      <c r="C12" s="2" t="s">
        <v>12</v>
      </c>
      <c r="D12" s="2" t="s">
        <v>32</v>
      </c>
      <c r="E12" s="2" t="s">
        <v>14</v>
      </c>
      <c r="F12" s="2" t="s">
        <v>13</v>
      </c>
      <c r="G12" s="2" t="s">
        <v>13</v>
      </c>
      <c r="H12" s="2" t="s">
        <v>14</v>
      </c>
      <c r="I12" s="2" t="s">
        <v>28</v>
      </c>
      <c r="J12" s="2" t="s">
        <v>15</v>
      </c>
      <c r="K12" s="2" t="s">
        <v>15</v>
      </c>
      <c r="L12" s="2" t="s">
        <v>15</v>
      </c>
      <c r="M12" s="2" t="s">
        <v>14</v>
      </c>
      <c r="O12" s="2" t="s">
        <v>15</v>
      </c>
      <c r="P12" s="2" t="s">
        <v>12</v>
      </c>
      <c r="Q12" s="2" t="s">
        <v>12</v>
      </c>
      <c r="R12" s="2" t="s">
        <v>14</v>
      </c>
      <c r="S12" s="2" t="s">
        <v>14</v>
      </c>
      <c r="T12" s="2" t="s">
        <v>13</v>
      </c>
      <c r="U12" s="2" t="s">
        <v>13</v>
      </c>
      <c r="V12" s="2" t="s">
        <v>14</v>
      </c>
      <c r="W12" s="2" t="s">
        <v>14</v>
      </c>
      <c r="X12" s="2" t="s">
        <v>15</v>
      </c>
      <c r="Y12" s="2" t="s">
        <v>15</v>
      </c>
      <c r="Z12" s="2" t="s">
        <v>15</v>
      </c>
      <c r="AA12" s="2" t="s">
        <v>14</v>
      </c>
    </row>
    <row r="13" spans="1:27" ht="19" customHeight="1" x14ac:dyDescent="0.3">
      <c r="A13" s="2" t="s">
        <v>14</v>
      </c>
      <c r="B13" s="2" t="s">
        <v>13</v>
      </c>
      <c r="C13" s="2" t="s">
        <v>14</v>
      </c>
      <c r="D13" s="2" t="s">
        <v>14</v>
      </c>
      <c r="E13" s="2" t="s">
        <v>13</v>
      </c>
      <c r="F13" s="2" t="s">
        <v>12</v>
      </c>
      <c r="G13" s="2" t="s">
        <v>14</v>
      </c>
      <c r="H13" s="2" t="s">
        <v>15</v>
      </c>
      <c r="I13" s="2" t="s">
        <v>32</v>
      </c>
      <c r="J13" s="2" t="s">
        <v>14</v>
      </c>
      <c r="K13" s="2" t="s">
        <v>14</v>
      </c>
      <c r="L13" s="2" t="s">
        <v>14</v>
      </c>
      <c r="M13" s="2" t="s">
        <v>30</v>
      </c>
      <c r="O13" s="2" t="s">
        <v>14</v>
      </c>
      <c r="P13" s="2" t="s">
        <v>13</v>
      </c>
      <c r="Q13" s="2" t="s">
        <v>14</v>
      </c>
      <c r="R13" s="2" t="s">
        <v>14</v>
      </c>
      <c r="S13" s="2" t="s">
        <v>13</v>
      </c>
      <c r="T13" s="2" t="s">
        <v>12</v>
      </c>
      <c r="U13" s="2" t="s">
        <v>14</v>
      </c>
      <c r="V13" s="2" t="s">
        <v>15</v>
      </c>
      <c r="W13" s="2" t="s">
        <v>14</v>
      </c>
      <c r="X13" s="2" t="s">
        <v>14</v>
      </c>
      <c r="Y13" s="2" t="s">
        <v>14</v>
      </c>
      <c r="Z13" s="2" t="s">
        <v>14</v>
      </c>
      <c r="AA13" s="2" t="s">
        <v>25</v>
      </c>
    </row>
    <row r="14" spans="1:27" ht="19" customHeight="1" x14ac:dyDescent="0.3">
      <c r="A14" s="2" t="s">
        <v>13</v>
      </c>
      <c r="B14" s="2" t="s">
        <v>14</v>
      </c>
      <c r="C14" s="2" t="s">
        <v>14</v>
      </c>
      <c r="D14" s="2" t="s">
        <v>15</v>
      </c>
      <c r="E14" s="2" t="s">
        <v>15</v>
      </c>
      <c r="F14" s="2" t="s">
        <v>13</v>
      </c>
      <c r="G14" s="2" t="s">
        <v>14</v>
      </c>
      <c r="H14" s="2" t="s">
        <v>14</v>
      </c>
      <c r="I14" s="2" t="s">
        <v>13</v>
      </c>
      <c r="J14" s="2" t="s">
        <v>15</v>
      </c>
      <c r="K14" s="2" t="s">
        <v>14</v>
      </c>
      <c r="L14" s="2" t="s">
        <v>14</v>
      </c>
      <c r="M14" s="2" t="s">
        <v>14</v>
      </c>
      <c r="O14" s="2" t="s">
        <v>13</v>
      </c>
      <c r="P14" s="2" t="s">
        <v>14</v>
      </c>
      <c r="Q14" s="2" t="s">
        <v>14</v>
      </c>
      <c r="R14" s="2" t="s">
        <v>15</v>
      </c>
      <c r="S14" s="2" t="s">
        <v>15</v>
      </c>
      <c r="T14" s="2" t="s">
        <v>13</v>
      </c>
      <c r="U14" s="2" t="s">
        <v>14</v>
      </c>
      <c r="V14" s="2" t="s">
        <v>14</v>
      </c>
      <c r="W14" s="2" t="s">
        <v>13</v>
      </c>
      <c r="X14" s="2" t="s">
        <v>15</v>
      </c>
      <c r="Y14" s="2" t="s">
        <v>32</v>
      </c>
      <c r="Z14" s="2" t="s">
        <v>14</v>
      </c>
      <c r="AA14" s="2" t="s">
        <v>14</v>
      </c>
    </row>
    <row r="15" spans="1:27" ht="19" customHeight="1" x14ac:dyDescent="0.3">
      <c r="A15" s="2" t="s">
        <v>13</v>
      </c>
      <c r="B15" s="2" t="s">
        <v>12</v>
      </c>
      <c r="C15" s="2" t="s">
        <v>12</v>
      </c>
      <c r="D15" s="2" t="s">
        <v>12</v>
      </c>
      <c r="E15" s="2" t="s">
        <v>28</v>
      </c>
      <c r="F15" s="2" t="s">
        <v>12</v>
      </c>
      <c r="G15" s="2" t="s">
        <v>15</v>
      </c>
      <c r="H15" s="2" t="s">
        <v>15</v>
      </c>
      <c r="I15" s="2" t="s">
        <v>13</v>
      </c>
      <c r="J15" s="2" t="s">
        <v>15</v>
      </c>
      <c r="K15" s="2" t="s">
        <v>15</v>
      </c>
      <c r="L15" s="2" t="s">
        <v>15</v>
      </c>
      <c r="M15" s="2" t="s">
        <v>15</v>
      </c>
      <c r="O15" s="2" t="s">
        <v>13</v>
      </c>
      <c r="P15" s="2" t="s">
        <v>12</v>
      </c>
      <c r="Q15" s="2" t="s">
        <v>12</v>
      </c>
      <c r="R15" s="2" t="s">
        <v>26</v>
      </c>
      <c r="S15" s="2" t="s">
        <v>28</v>
      </c>
      <c r="T15" s="2" t="s">
        <v>12</v>
      </c>
      <c r="U15" s="2" t="s">
        <v>15</v>
      </c>
      <c r="V15" s="2" t="s">
        <v>15</v>
      </c>
      <c r="W15" s="2" t="s">
        <v>13</v>
      </c>
      <c r="X15" s="2" t="s">
        <v>15</v>
      </c>
      <c r="Y15" s="2" t="s">
        <v>15</v>
      </c>
      <c r="Z15" s="2" t="s">
        <v>15</v>
      </c>
      <c r="AA15" s="2" t="s">
        <v>15</v>
      </c>
    </row>
    <row r="16" spans="1:27" ht="19" customHeight="1" x14ac:dyDescent="0.3">
      <c r="A16" s="2" t="s">
        <v>14</v>
      </c>
      <c r="B16" s="2" t="s">
        <v>13</v>
      </c>
      <c r="C16" s="2" t="s">
        <v>30</v>
      </c>
      <c r="D16" s="2" t="s">
        <v>27</v>
      </c>
      <c r="E16" s="2" t="s">
        <v>12</v>
      </c>
      <c r="F16" s="2" t="s">
        <v>14</v>
      </c>
      <c r="G16" s="2" t="s">
        <v>13</v>
      </c>
      <c r="H16" s="2" t="s">
        <v>14</v>
      </c>
      <c r="I16" s="2" t="s">
        <v>14</v>
      </c>
      <c r="J16" s="2" t="s">
        <v>15</v>
      </c>
      <c r="K16" s="2" t="s">
        <v>13</v>
      </c>
      <c r="L16" s="2" t="s">
        <v>14</v>
      </c>
      <c r="M16" s="2" t="s">
        <v>29</v>
      </c>
      <c r="O16" s="2" t="s">
        <v>14</v>
      </c>
      <c r="P16" s="2" t="s">
        <v>13</v>
      </c>
      <c r="Q16" s="2" t="s">
        <v>15</v>
      </c>
      <c r="R16" s="2" t="s">
        <v>13</v>
      </c>
      <c r="S16" s="2" t="s">
        <v>12</v>
      </c>
      <c r="T16" s="2" t="s">
        <v>14</v>
      </c>
      <c r="U16" s="2" t="s">
        <v>13</v>
      </c>
      <c r="V16" s="2" t="s">
        <v>14</v>
      </c>
      <c r="W16" s="2" t="s">
        <v>14</v>
      </c>
      <c r="X16" s="2" t="s">
        <v>15</v>
      </c>
      <c r="Y16" s="2" t="s">
        <v>13</v>
      </c>
      <c r="Z16" s="2" t="s">
        <v>14</v>
      </c>
      <c r="AA16" s="2" t="s">
        <v>13</v>
      </c>
    </row>
    <row r="17" spans="1:27" ht="19" customHeight="1" x14ac:dyDescent="0.3">
      <c r="A17" s="2" t="s">
        <v>14</v>
      </c>
      <c r="B17" s="2" t="s">
        <v>13</v>
      </c>
      <c r="C17" s="2" t="s">
        <v>14</v>
      </c>
      <c r="D17" s="2" t="s">
        <v>15</v>
      </c>
      <c r="E17" s="2" t="s">
        <v>14</v>
      </c>
      <c r="F17" s="2" t="s">
        <v>15</v>
      </c>
      <c r="G17" s="2" t="s">
        <v>13</v>
      </c>
      <c r="H17" s="2" t="s">
        <v>13</v>
      </c>
      <c r="I17" s="2" t="s">
        <v>15</v>
      </c>
      <c r="J17" s="2" t="s">
        <v>27</v>
      </c>
      <c r="K17" s="2" t="s">
        <v>14</v>
      </c>
      <c r="L17" s="2" t="s">
        <v>12</v>
      </c>
      <c r="M17" s="2" t="s">
        <v>15</v>
      </c>
      <c r="O17" s="2" t="s">
        <v>14</v>
      </c>
      <c r="P17" s="2" t="s">
        <v>13</v>
      </c>
      <c r="Q17" s="2" t="s">
        <v>14</v>
      </c>
      <c r="R17" s="2" t="s">
        <v>15</v>
      </c>
      <c r="S17" s="2" t="s">
        <v>14</v>
      </c>
      <c r="T17" s="2" t="s">
        <v>15</v>
      </c>
      <c r="U17" s="2" t="s">
        <v>13</v>
      </c>
      <c r="V17" s="2" t="s">
        <v>13</v>
      </c>
      <c r="W17" s="2" t="s">
        <v>15</v>
      </c>
      <c r="X17" s="2" t="s">
        <v>13</v>
      </c>
      <c r="Y17" s="2" t="s">
        <v>14</v>
      </c>
      <c r="Z17" s="2" t="s">
        <v>12</v>
      </c>
      <c r="AA17" s="2" t="s">
        <v>15</v>
      </c>
    </row>
    <row r="18" spans="1:27" ht="19" customHeight="1" x14ac:dyDescent="0.3">
      <c r="A18" s="2" t="s">
        <v>14</v>
      </c>
      <c r="B18" s="2" t="s">
        <v>12</v>
      </c>
      <c r="C18" s="2" t="s">
        <v>13</v>
      </c>
      <c r="D18" s="2" t="s">
        <v>14</v>
      </c>
      <c r="E18" s="2" t="s">
        <v>14</v>
      </c>
      <c r="F18" s="2" t="s">
        <v>14</v>
      </c>
      <c r="G18" s="2" t="s">
        <v>22</v>
      </c>
      <c r="H18" s="2" t="s">
        <v>14</v>
      </c>
      <c r="I18" s="2" t="s">
        <v>12</v>
      </c>
      <c r="J18" s="2" t="s">
        <v>15</v>
      </c>
      <c r="K18" s="2" t="s">
        <v>14</v>
      </c>
      <c r="L18" s="2" t="s">
        <v>13</v>
      </c>
      <c r="M18" s="2" t="s">
        <v>15</v>
      </c>
      <c r="O18" s="2" t="s">
        <v>14</v>
      </c>
      <c r="P18" s="2" t="s">
        <v>12</v>
      </c>
      <c r="Q18" s="2" t="s">
        <v>13</v>
      </c>
      <c r="R18" s="2" t="s">
        <v>14</v>
      </c>
      <c r="S18" s="2" t="s">
        <v>14</v>
      </c>
      <c r="T18" s="2" t="s">
        <v>14</v>
      </c>
      <c r="U18" s="2" t="s">
        <v>14</v>
      </c>
      <c r="V18" s="2" t="s">
        <v>14</v>
      </c>
      <c r="W18" s="2" t="s">
        <v>12</v>
      </c>
      <c r="X18" s="2" t="s">
        <v>15</v>
      </c>
      <c r="Y18" s="2" t="s">
        <v>14</v>
      </c>
      <c r="Z18" s="2" t="s">
        <v>13</v>
      </c>
      <c r="AA18" s="2" t="s">
        <v>15</v>
      </c>
    </row>
    <row r="19" spans="1:27" ht="19" customHeight="1" x14ac:dyDescent="0.3">
      <c r="A19" s="2" t="s">
        <v>14</v>
      </c>
      <c r="B19" s="2" t="s">
        <v>13</v>
      </c>
      <c r="C19" s="2" t="s">
        <v>14</v>
      </c>
      <c r="D19" s="2" t="s">
        <v>12</v>
      </c>
      <c r="E19" s="2" t="s">
        <v>13</v>
      </c>
      <c r="F19" s="2" t="s">
        <v>12</v>
      </c>
      <c r="G19" s="2" t="s">
        <v>12</v>
      </c>
      <c r="H19" s="2" t="s">
        <v>15</v>
      </c>
      <c r="I19" s="2" t="s">
        <v>15</v>
      </c>
      <c r="J19" s="2" t="s">
        <v>12</v>
      </c>
      <c r="K19" s="2" t="s">
        <v>12</v>
      </c>
      <c r="L19" s="2" t="s">
        <v>12</v>
      </c>
      <c r="M19" s="2" t="s">
        <v>13</v>
      </c>
      <c r="O19" s="2" t="s">
        <v>14</v>
      </c>
      <c r="P19" s="2" t="s">
        <v>13</v>
      </c>
      <c r="Q19" s="2" t="s">
        <v>14</v>
      </c>
      <c r="R19" s="2" t="s">
        <v>12</v>
      </c>
      <c r="S19" s="2" t="s">
        <v>13</v>
      </c>
      <c r="T19" s="2" t="s">
        <v>12</v>
      </c>
      <c r="U19" s="2" t="s">
        <v>12</v>
      </c>
      <c r="V19" s="2" t="s">
        <v>15</v>
      </c>
      <c r="W19" s="2" t="s">
        <v>15</v>
      </c>
      <c r="X19" s="2" t="s">
        <v>12</v>
      </c>
      <c r="Y19" s="2" t="s">
        <v>12</v>
      </c>
      <c r="Z19" s="2" t="s">
        <v>12</v>
      </c>
      <c r="AA19" s="2" t="s">
        <v>13</v>
      </c>
    </row>
    <row r="20" spans="1:27" ht="19" customHeight="1" x14ac:dyDescent="0.3">
      <c r="A20" s="2" t="s">
        <v>15</v>
      </c>
      <c r="B20" s="2" t="s">
        <v>13</v>
      </c>
      <c r="C20" s="2" t="s">
        <v>15</v>
      </c>
      <c r="D20" s="2" t="s">
        <v>15</v>
      </c>
      <c r="E20" s="2" t="s">
        <v>14</v>
      </c>
      <c r="F20" s="2" t="s">
        <v>31</v>
      </c>
      <c r="G20" s="2" t="s">
        <v>14</v>
      </c>
      <c r="H20" s="2" t="s">
        <v>15</v>
      </c>
      <c r="I20" s="2" t="s">
        <v>12</v>
      </c>
      <c r="J20" s="2" t="s">
        <v>14</v>
      </c>
      <c r="K20" s="2" t="s">
        <v>14</v>
      </c>
      <c r="L20" s="2" t="s">
        <v>14</v>
      </c>
      <c r="M20" s="2" t="s">
        <v>13</v>
      </c>
      <c r="O20" s="2" t="s">
        <v>15</v>
      </c>
      <c r="P20" s="2" t="s">
        <v>13</v>
      </c>
      <c r="Q20" s="2" t="s">
        <v>30</v>
      </c>
      <c r="R20" s="2" t="s">
        <v>15</v>
      </c>
      <c r="S20" s="2" t="s">
        <v>14</v>
      </c>
      <c r="T20" s="2" t="s">
        <v>12</v>
      </c>
      <c r="U20" s="2" t="s">
        <v>14</v>
      </c>
      <c r="V20" s="2" t="s">
        <v>15</v>
      </c>
      <c r="W20" s="2" t="s">
        <v>12</v>
      </c>
      <c r="X20" s="2" t="s">
        <v>14</v>
      </c>
      <c r="Y20" s="2" t="s">
        <v>14</v>
      </c>
      <c r="Z20" s="2" t="s">
        <v>14</v>
      </c>
      <c r="AA20" s="2" t="s">
        <v>27</v>
      </c>
    </row>
    <row r="21" spans="1:27" ht="19" customHeight="1" x14ac:dyDescent="0.3">
      <c r="A21" s="2" t="s">
        <v>14</v>
      </c>
      <c r="B21" s="2" t="s">
        <v>13</v>
      </c>
      <c r="C21" s="2" t="s">
        <v>15</v>
      </c>
      <c r="D21" s="2" t="s">
        <v>12</v>
      </c>
      <c r="E21" s="2" t="s">
        <v>14</v>
      </c>
      <c r="F21" s="2" t="s">
        <v>36</v>
      </c>
      <c r="G21" s="2" t="s">
        <v>15</v>
      </c>
      <c r="H21" s="2" t="s">
        <v>12</v>
      </c>
      <c r="I21" s="2" t="s">
        <v>15</v>
      </c>
      <c r="J21" s="2" t="s">
        <v>15</v>
      </c>
      <c r="K21" s="2" t="s">
        <v>15</v>
      </c>
      <c r="L21" s="2" t="s">
        <v>15</v>
      </c>
      <c r="M21" s="2" t="s">
        <v>14</v>
      </c>
      <c r="O21" s="2" t="s">
        <v>14</v>
      </c>
      <c r="P21" s="2" t="s">
        <v>13</v>
      </c>
      <c r="Q21" s="2" t="s">
        <v>15</v>
      </c>
      <c r="R21" s="2" t="s">
        <v>12</v>
      </c>
      <c r="S21" s="2" t="s">
        <v>14</v>
      </c>
      <c r="T21" s="2" t="s">
        <v>13</v>
      </c>
      <c r="U21" s="2" t="s">
        <v>15</v>
      </c>
      <c r="V21" s="2" t="s">
        <v>12</v>
      </c>
      <c r="W21" s="2" t="s">
        <v>15</v>
      </c>
      <c r="X21" s="2" t="s">
        <v>15</v>
      </c>
      <c r="Y21" s="2" t="s">
        <v>15</v>
      </c>
      <c r="Z21" s="2" t="s">
        <v>15</v>
      </c>
      <c r="AA21" s="2" t="s">
        <v>32</v>
      </c>
    </row>
    <row r="22" spans="1:27" ht="19" customHeight="1" x14ac:dyDescent="0.3">
      <c r="A22" s="2" t="s">
        <v>22</v>
      </c>
      <c r="B22" s="2" t="s">
        <v>13</v>
      </c>
      <c r="C22" s="2" t="s">
        <v>14</v>
      </c>
      <c r="D22" s="2" t="s">
        <v>14</v>
      </c>
      <c r="E22" s="2" t="s">
        <v>15</v>
      </c>
      <c r="F22" s="2" t="s">
        <v>12</v>
      </c>
      <c r="G22" s="2" t="s">
        <v>13</v>
      </c>
      <c r="H22" s="2" t="s">
        <v>14</v>
      </c>
      <c r="I22" s="2" t="s">
        <v>14</v>
      </c>
      <c r="J22" s="2" t="s">
        <v>14</v>
      </c>
      <c r="K22" s="2" t="s">
        <v>14</v>
      </c>
      <c r="L22" s="2" t="s">
        <v>13</v>
      </c>
      <c r="M22" s="2" t="s">
        <v>12</v>
      </c>
      <c r="O22" s="2" t="s">
        <v>14</v>
      </c>
      <c r="P22" s="2" t="s">
        <v>13</v>
      </c>
      <c r="Q22" s="2" t="s">
        <v>14</v>
      </c>
      <c r="R22" s="2" t="s">
        <v>14</v>
      </c>
      <c r="S22" s="2" t="s">
        <v>15</v>
      </c>
      <c r="T22" s="2" t="s">
        <v>12</v>
      </c>
      <c r="U22" s="2" t="s">
        <v>13</v>
      </c>
      <c r="V22" s="2" t="s">
        <v>14</v>
      </c>
      <c r="W22" s="2" t="s">
        <v>14</v>
      </c>
      <c r="X22" s="2" t="s">
        <v>14</v>
      </c>
      <c r="Y22" s="2" t="s">
        <v>14</v>
      </c>
      <c r="Z22" s="2" t="s">
        <v>13</v>
      </c>
      <c r="AA22" s="2" t="s">
        <v>12</v>
      </c>
    </row>
    <row r="23" spans="1:27" ht="19" customHeight="1" x14ac:dyDescent="0.3">
      <c r="A23" s="2" t="s">
        <v>14</v>
      </c>
      <c r="B23" s="2" t="s">
        <v>15</v>
      </c>
      <c r="C23" s="2" t="s">
        <v>12</v>
      </c>
      <c r="D23" s="2" t="s">
        <v>12</v>
      </c>
      <c r="E23" s="2" t="s">
        <v>14</v>
      </c>
      <c r="F23" s="2" t="s">
        <v>15</v>
      </c>
      <c r="G23" s="2" t="s">
        <v>14</v>
      </c>
      <c r="H23" s="2" t="s">
        <v>13</v>
      </c>
      <c r="I23" s="2" t="s">
        <v>15</v>
      </c>
      <c r="J23" s="2" t="s">
        <v>14</v>
      </c>
      <c r="K23" s="2" t="s">
        <v>15</v>
      </c>
      <c r="L23" s="2" t="s">
        <v>13</v>
      </c>
      <c r="M23" s="2" t="s">
        <v>12</v>
      </c>
      <c r="O23" s="2" t="s">
        <v>14</v>
      </c>
      <c r="P23" s="2" t="s">
        <v>15</v>
      </c>
      <c r="Q23" s="2" t="s">
        <v>12</v>
      </c>
      <c r="R23" s="2" t="s">
        <v>12</v>
      </c>
      <c r="S23" s="2" t="s">
        <v>14</v>
      </c>
      <c r="T23" s="2" t="s">
        <v>15</v>
      </c>
      <c r="U23" s="2" t="s">
        <v>14</v>
      </c>
      <c r="V23" s="2" t="s">
        <v>13</v>
      </c>
      <c r="W23" s="2" t="s">
        <v>15</v>
      </c>
      <c r="X23" s="2" t="s">
        <v>14</v>
      </c>
      <c r="Y23" s="2" t="s">
        <v>15</v>
      </c>
      <c r="Z23" s="2" t="s">
        <v>13</v>
      </c>
      <c r="AA23" s="2" t="s">
        <v>12</v>
      </c>
    </row>
    <row r="24" spans="1:27" ht="19" customHeight="1" x14ac:dyDescent="0.3">
      <c r="A24" s="2" t="s">
        <v>14</v>
      </c>
      <c r="B24" s="2" t="s">
        <v>13</v>
      </c>
      <c r="C24" s="2" t="s">
        <v>15</v>
      </c>
      <c r="D24" s="2" t="s">
        <v>15</v>
      </c>
      <c r="E24" s="2" t="s">
        <v>12</v>
      </c>
      <c r="F24" s="2" t="s">
        <v>13</v>
      </c>
      <c r="G24" s="2" t="s">
        <v>14</v>
      </c>
      <c r="H24" s="2" t="s">
        <v>13</v>
      </c>
      <c r="I24" s="2" t="s">
        <v>14</v>
      </c>
      <c r="J24" s="2" t="s">
        <v>27</v>
      </c>
      <c r="K24" s="2" t="s">
        <v>14</v>
      </c>
      <c r="L24" s="2" t="s">
        <v>13</v>
      </c>
      <c r="M24" s="2" t="s">
        <v>15</v>
      </c>
      <c r="O24" s="2" t="s">
        <v>14</v>
      </c>
      <c r="P24" s="2" t="s">
        <v>13</v>
      </c>
      <c r="Q24" s="2" t="s">
        <v>15</v>
      </c>
      <c r="R24" s="2" t="s">
        <v>15</v>
      </c>
      <c r="S24" s="2" t="s">
        <v>12</v>
      </c>
      <c r="T24" s="2" t="s">
        <v>13</v>
      </c>
      <c r="U24" s="2" t="s">
        <v>14</v>
      </c>
      <c r="V24" s="2" t="s">
        <v>13</v>
      </c>
      <c r="W24" s="2" t="s">
        <v>14</v>
      </c>
      <c r="X24" s="2" t="s">
        <v>13</v>
      </c>
      <c r="Y24" s="2" t="s">
        <v>14</v>
      </c>
      <c r="Z24" s="2" t="s">
        <v>13</v>
      </c>
      <c r="AA24" s="2" t="s">
        <v>15</v>
      </c>
    </row>
    <row r="25" spans="1:27" ht="19" customHeight="1" x14ac:dyDescent="0.3">
      <c r="A25" s="2" t="s">
        <v>15</v>
      </c>
      <c r="B25" s="2" t="s">
        <v>14</v>
      </c>
      <c r="C25" s="2" t="s">
        <v>14</v>
      </c>
      <c r="D25" s="2" t="s">
        <v>12</v>
      </c>
      <c r="E25" s="2" t="s">
        <v>15</v>
      </c>
      <c r="F25" s="2" t="s">
        <v>12</v>
      </c>
      <c r="G25" s="2" t="s">
        <v>25</v>
      </c>
      <c r="H25" s="2" t="s">
        <v>12</v>
      </c>
      <c r="I25" s="2" t="s">
        <v>12</v>
      </c>
      <c r="J25" s="2" t="s">
        <v>15</v>
      </c>
      <c r="K25" s="2" t="s">
        <v>31</v>
      </c>
      <c r="L25" s="2" t="s">
        <v>12</v>
      </c>
      <c r="M25" s="2" t="s">
        <v>12</v>
      </c>
      <c r="O25" s="2" t="s">
        <v>25</v>
      </c>
      <c r="P25" s="2" t="s">
        <v>14</v>
      </c>
      <c r="Q25" s="2" t="s">
        <v>14</v>
      </c>
      <c r="R25" s="2" t="s">
        <v>12</v>
      </c>
      <c r="S25" s="2" t="s">
        <v>15</v>
      </c>
      <c r="T25" s="2" t="s">
        <v>12</v>
      </c>
      <c r="U25" s="2" t="s">
        <v>30</v>
      </c>
      <c r="V25" s="2" t="s">
        <v>12</v>
      </c>
      <c r="W25" s="2" t="s">
        <v>12</v>
      </c>
      <c r="X25" s="2" t="s">
        <v>15</v>
      </c>
      <c r="Y25" s="2" t="s">
        <v>31</v>
      </c>
      <c r="Z25" s="2" t="s">
        <v>12</v>
      </c>
      <c r="AA25" s="2" t="s">
        <v>12</v>
      </c>
    </row>
    <row r="26" spans="1:27" ht="19" customHeight="1" x14ac:dyDescent="0.3">
      <c r="A26" s="2" t="s">
        <v>15</v>
      </c>
      <c r="B26" s="2" t="s">
        <v>15</v>
      </c>
      <c r="C26" s="2" t="s">
        <v>12</v>
      </c>
      <c r="D26" s="2" t="s">
        <v>15</v>
      </c>
      <c r="E26" s="2" t="s">
        <v>14</v>
      </c>
      <c r="F26" s="2" t="s">
        <v>14</v>
      </c>
      <c r="G26" s="2" t="s">
        <v>14</v>
      </c>
      <c r="H26" s="2" t="s">
        <v>14</v>
      </c>
      <c r="I26" s="2" t="s">
        <v>13</v>
      </c>
      <c r="J26" s="2" t="s">
        <v>14</v>
      </c>
      <c r="K26" s="2" t="s">
        <v>14</v>
      </c>
      <c r="L26" s="2" t="s">
        <v>13</v>
      </c>
      <c r="M26" s="2" t="s">
        <v>24</v>
      </c>
      <c r="O26" s="2" t="s">
        <v>15</v>
      </c>
      <c r="P26" s="2" t="s">
        <v>15</v>
      </c>
      <c r="Q26" s="2" t="s">
        <v>12</v>
      </c>
      <c r="R26" s="2" t="s">
        <v>15</v>
      </c>
      <c r="S26" s="2" t="s">
        <v>22</v>
      </c>
      <c r="T26" s="2" t="s">
        <v>14</v>
      </c>
      <c r="U26" s="2" t="s">
        <v>14</v>
      </c>
      <c r="V26" s="2" t="s">
        <v>14</v>
      </c>
      <c r="W26" s="2" t="s">
        <v>13</v>
      </c>
      <c r="X26" s="2" t="s">
        <v>14</v>
      </c>
      <c r="Y26" s="2" t="s">
        <v>14</v>
      </c>
      <c r="Z26" s="2" t="s">
        <v>13</v>
      </c>
      <c r="AA26" s="2" t="s">
        <v>12</v>
      </c>
    </row>
    <row r="27" spans="1:27" ht="19" customHeight="1" x14ac:dyDescent="0.3">
      <c r="A27" s="2" t="s">
        <v>23</v>
      </c>
      <c r="B27" s="2" t="s">
        <v>15</v>
      </c>
      <c r="C27" s="2" t="s">
        <v>12</v>
      </c>
      <c r="D27" s="2" t="s">
        <v>12</v>
      </c>
      <c r="E27" s="2" t="s">
        <v>13</v>
      </c>
      <c r="F27" s="2" t="s">
        <v>12</v>
      </c>
      <c r="G27" s="2" t="s">
        <v>15</v>
      </c>
      <c r="H27" s="2" t="s">
        <v>14</v>
      </c>
      <c r="I27" s="2" t="s">
        <v>12</v>
      </c>
      <c r="J27" s="2" t="s">
        <v>31</v>
      </c>
      <c r="K27" s="2" t="s">
        <v>14</v>
      </c>
      <c r="L27" s="2" t="s">
        <v>24</v>
      </c>
      <c r="M27" s="2" t="s">
        <v>36</v>
      </c>
      <c r="O27" s="2" t="s">
        <v>15</v>
      </c>
      <c r="P27" s="2" t="s">
        <v>15</v>
      </c>
      <c r="Q27" s="2" t="s">
        <v>12</v>
      </c>
      <c r="R27" s="2" t="s">
        <v>12</v>
      </c>
      <c r="S27" s="2" t="s">
        <v>13</v>
      </c>
      <c r="T27" s="2" t="s">
        <v>12</v>
      </c>
      <c r="U27" s="2" t="s">
        <v>15</v>
      </c>
      <c r="V27" s="2" t="s">
        <v>14</v>
      </c>
      <c r="W27" s="2" t="s">
        <v>12</v>
      </c>
      <c r="X27" s="2" t="s">
        <v>12</v>
      </c>
      <c r="Y27" s="2" t="s">
        <v>14</v>
      </c>
      <c r="Z27" s="2" t="s">
        <v>24</v>
      </c>
      <c r="AA27" s="2" t="s">
        <v>13</v>
      </c>
    </row>
    <row r="28" spans="1:27" ht="19" customHeight="1" x14ac:dyDescent="0.3">
      <c r="A28" s="2" t="s">
        <v>15</v>
      </c>
      <c r="B28" s="2" t="s">
        <v>12</v>
      </c>
      <c r="C28" s="2" t="s">
        <v>15</v>
      </c>
      <c r="D28" s="2" t="s">
        <v>14</v>
      </c>
      <c r="E28" s="2" t="s">
        <v>15</v>
      </c>
      <c r="F28" s="2" t="s">
        <v>14</v>
      </c>
      <c r="G28" s="2" t="s">
        <v>12</v>
      </c>
      <c r="H28" s="2" t="s">
        <v>12</v>
      </c>
      <c r="I28" s="2" t="s">
        <v>15</v>
      </c>
      <c r="J28" s="2" t="s">
        <v>27</v>
      </c>
      <c r="K28" s="2" t="s">
        <v>15</v>
      </c>
      <c r="L28" s="2" t="s">
        <v>14</v>
      </c>
      <c r="M28" s="2" t="s">
        <v>27</v>
      </c>
      <c r="O28" s="2" t="s">
        <v>15</v>
      </c>
      <c r="P28" s="2" t="s">
        <v>24</v>
      </c>
      <c r="Q28" s="2" t="s">
        <v>15</v>
      </c>
      <c r="R28" s="2" t="s">
        <v>14</v>
      </c>
      <c r="S28" s="2" t="s">
        <v>15</v>
      </c>
      <c r="T28" s="2" t="s">
        <v>14</v>
      </c>
      <c r="U28" s="2" t="s">
        <v>12</v>
      </c>
      <c r="V28" s="2" t="s">
        <v>12</v>
      </c>
      <c r="W28" s="2" t="s">
        <v>15</v>
      </c>
      <c r="X28" s="2" t="s">
        <v>13</v>
      </c>
      <c r="Y28" s="2" t="s">
        <v>15</v>
      </c>
      <c r="Z28" s="2" t="s">
        <v>14</v>
      </c>
      <c r="AA28" s="2" t="s">
        <v>13</v>
      </c>
    </row>
    <row r="29" spans="1:27" ht="19" customHeight="1" x14ac:dyDescent="0.3">
      <c r="A29" s="2" t="s">
        <v>14</v>
      </c>
      <c r="B29" s="2" t="s">
        <v>13</v>
      </c>
      <c r="C29" s="2" t="s">
        <v>12</v>
      </c>
      <c r="D29" s="2" t="s">
        <v>14</v>
      </c>
      <c r="E29" s="2" t="s">
        <v>12</v>
      </c>
      <c r="F29" s="2" t="s">
        <v>15</v>
      </c>
      <c r="G29" s="2" t="s">
        <v>12</v>
      </c>
      <c r="H29" s="2" t="s">
        <v>13</v>
      </c>
      <c r="I29" s="2" t="s">
        <v>15</v>
      </c>
      <c r="J29" s="2" t="s">
        <v>13</v>
      </c>
      <c r="K29" s="2" t="s">
        <v>13</v>
      </c>
      <c r="L29" s="2" t="s">
        <v>26</v>
      </c>
      <c r="M29" s="2" t="s">
        <v>27</v>
      </c>
      <c r="O29" s="2" t="s">
        <v>14</v>
      </c>
      <c r="P29" s="2" t="s">
        <v>13</v>
      </c>
      <c r="Q29" s="2" t="s">
        <v>12</v>
      </c>
      <c r="R29" s="2" t="s">
        <v>14</v>
      </c>
      <c r="S29" s="2" t="s">
        <v>12</v>
      </c>
      <c r="T29" s="2" t="s">
        <v>15</v>
      </c>
      <c r="U29" s="2" t="s">
        <v>12</v>
      </c>
      <c r="V29" s="2" t="s">
        <v>13</v>
      </c>
      <c r="W29" s="2" t="s">
        <v>15</v>
      </c>
      <c r="X29" s="2" t="s">
        <v>13</v>
      </c>
      <c r="Y29" s="2" t="s">
        <v>13</v>
      </c>
      <c r="Z29" s="2" t="s">
        <v>12</v>
      </c>
      <c r="AA29" s="2" t="s">
        <v>13</v>
      </c>
    </row>
    <row r="30" spans="1:27" ht="19" customHeight="1" x14ac:dyDescent="0.3">
      <c r="A30" s="2" t="s">
        <v>14</v>
      </c>
      <c r="B30" s="2" t="s">
        <v>13</v>
      </c>
      <c r="C30" s="2" t="s">
        <v>14</v>
      </c>
      <c r="D30" s="2" t="s">
        <v>12</v>
      </c>
      <c r="E30" s="2" t="s">
        <v>14</v>
      </c>
      <c r="F30" s="2" t="s">
        <v>12</v>
      </c>
      <c r="G30" s="2" t="s">
        <v>13</v>
      </c>
      <c r="H30" s="2" t="s">
        <v>13</v>
      </c>
      <c r="I30" s="2" t="s">
        <v>14</v>
      </c>
      <c r="J30" s="2" t="s">
        <v>13</v>
      </c>
      <c r="K30" s="2" t="s">
        <v>29</v>
      </c>
      <c r="L30" s="2" t="s">
        <v>23</v>
      </c>
      <c r="M30" s="2" t="s">
        <v>15</v>
      </c>
      <c r="O30" s="2" t="s">
        <v>14</v>
      </c>
      <c r="P30" s="2" t="s">
        <v>13</v>
      </c>
      <c r="Q30" s="2" t="s">
        <v>14</v>
      </c>
      <c r="R30" s="2" t="s">
        <v>12</v>
      </c>
      <c r="S30" s="2" t="s">
        <v>14</v>
      </c>
      <c r="T30" s="2" t="s">
        <v>12</v>
      </c>
      <c r="U30" s="2" t="s">
        <v>13</v>
      </c>
      <c r="V30" s="2" t="s">
        <v>13</v>
      </c>
      <c r="W30" s="2" t="s">
        <v>14</v>
      </c>
      <c r="X30" s="2" t="s">
        <v>13</v>
      </c>
      <c r="Y30" s="2" t="s">
        <v>13</v>
      </c>
      <c r="Z30" s="2" t="s">
        <v>15</v>
      </c>
      <c r="AA30" s="2" t="s">
        <v>15</v>
      </c>
    </row>
    <row r="31" spans="1:27" ht="19" customHeight="1" x14ac:dyDescent="0.3">
      <c r="A31" s="2" t="s">
        <v>12</v>
      </c>
      <c r="B31" s="2" t="s">
        <v>13</v>
      </c>
      <c r="C31" s="2" t="s">
        <v>15</v>
      </c>
      <c r="D31" s="2" t="s">
        <v>27</v>
      </c>
      <c r="E31" s="2" t="s">
        <v>13</v>
      </c>
      <c r="F31" s="2" t="s">
        <v>14</v>
      </c>
      <c r="G31" s="2" t="s">
        <v>28</v>
      </c>
      <c r="H31" s="2" t="s">
        <v>15</v>
      </c>
      <c r="I31" s="2" t="s">
        <v>14</v>
      </c>
      <c r="J31" s="2" t="s">
        <v>13</v>
      </c>
      <c r="K31" s="2" t="s">
        <v>14</v>
      </c>
      <c r="L31" s="2" t="s">
        <v>12</v>
      </c>
      <c r="M31" s="2" t="s">
        <v>27</v>
      </c>
      <c r="O31" s="2" t="s">
        <v>12</v>
      </c>
      <c r="P31" s="2" t="s">
        <v>13</v>
      </c>
      <c r="Q31" s="2" t="s">
        <v>15</v>
      </c>
      <c r="R31" s="2" t="s">
        <v>13</v>
      </c>
      <c r="S31" s="2" t="s">
        <v>13</v>
      </c>
      <c r="T31" s="2" t="s">
        <v>14</v>
      </c>
      <c r="U31" s="2" t="s">
        <v>14</v>
      </c>
      <c r="V31" s="2" t="s">
        <v>15</v>
      </c>
      <c r="W31" s="2" t="s">
        <v>14</v>
      </c>
      <c r="X31" s="2" t="s">
        <v>13</v>
      </c>
      <c r="Y31" s="2" t="s">
        <v>14</v>
      </c>
      <c r="Z31" s="2" t="s">
        <v>12</v>
      </c>
      <c r="AA31" s="2" t="s">
        <v>13</v>
      </c>
    </row>
    <row r="32" spans="1:27" ht="19" customHeight="1" x14ac:dyDescent="0.3">
      <c r="A32" s="2" t="s">
        <v>15</v>
      </c>
      <c r="B32" s="2" t="s">
        <v>14</v>
      </c>
      <c r="C32" s="2" t="s">
        <v>13</v>
      </c>
      <c r="D32" s="2" t="s">
        <v>15</v>
      </c>
      <c r="E32" s="2" t="s">
        <v>12</v>
      </c>
      <c r="F32" s="2" t="s">
        <v>12</v>
      </c>
      <c r="G32" s="2" t="s">
        <v>14</v>
      </c>
      <c r="H32" s="2" t="s">
        <v>15</v>
      </c>
      <c r="I32" s="2" t="s">
        <v>14</v>
      </c>
      <c r="J32" s="2" t="s">
        <v>13</v>
      </c>
      <c r="K32" s="2" t="s">
        <v>14</v>
      </c>
      <c r="L32" s="2" t="s">
        <v>26</v>
      </c>
      <c r="M32" s="2" t="s">
        <v>28</v>
      </c>
      <c r="O32" s="2" t="s">
        <v>15</v>
      </c>
      <c r="P32" s="2" t="s">
        <v>14</v>
      </c>
      <c r="Q32" s="2" t="s">
        <v>13</v>
      </c>
      <c r="R32" s="2" t="s">
        <v>15</v>
      </c>
      <c r="S32" s="2" t="s">
        <v>12</v>
      </c>
      <c r="T32" s="2" t="s">
        <v>12</v>
      </c>
      <c r="U32" s="2" t="s">
        <v>14</v>
      </c>
      <c r="V32" s="2" t="s">
        <v>15</v>
      </c>
      <c r="W32" s="2" t="s">
        <v>14</v>
      </c>
      <c r="X32" s="2" t="s">
        <v>13</v>
      </c>
      <c r="Y32" s="2" t="s">
        <v>14</v>
      </c>
      <c r="Z32" s="2" t="s">
        <v>12</v>
      </c>
      <c r="AA32" s="2" t="s">
        <v>14</v>
      </c>
    </row>
    <row r="33" spans="1:27" ht="19" customHeight="1" x14ac:dyDescent="0.3">
      <c r="A33" s="2" t="s">
        <v>13</v>
      </c>
      <c r="B33" s="2" t="s">
        <v>12</v>
      </c>
      <c r="C33" s="2" t="s">
        <v>13</v>
      </c>
      <c r="D33" s="2" t="s">
        <v>14</v>
      </c>
      <c r="E33" s="2" t="s">
        <v>15</v>
      </c>
      <c r="F33" s="2" t="s">
        <v>15</v>
      </c>
      <c r="G33" s="2" t="s">
        <v>12</v>
      </c>
      <c r="H33" s="2" t="s">
        <v>13</v>
      </c>
      <c r="I33" s="2" t="s">
        <v>14</v>
      </c>
      <c r="J33" s="2" t="s">
        <v>13</v>
      </c>
      <c r="K33" s="2" t="s">
        <v>27</v>
      </c>
      <c r="L33" s="2" t="s">
        <v>15</v>
      </c>
      <c r="M33" s="2" t="s">
        <v>13</v>
      </c>
      <c r="O33" s="2" t="s">
        <v>13</v>
      </c>
      <c r="P33" s="2" t="s">
        <v>12</v>
      </c>
      <c r="Q33" s="2" t="s">
        <v>13</v>
      </c>
      <c r="R33" s="2" t="s">
        <v>14</v>
      </c>
      <c r="S33" s="2" t="s">
        <v>15</v>
      </c>
      <c r="T33" s="2" t="s">
        <v>15</v>
      </c>
      <c r="U33" s="2" t="s">
        <v>12</v>
      </c>
      <c r="V33" s="2" t="s">
        <v>13</v>
      </c>
      <c r="W33" s="2" t="s">
        <v>14</v>
      </c>
      <c r="X33" s="2" t="s">
        <v>13</v>
      </c>
      <c r="Y33" s="2" t="s">
        <v>13</v>
      </c>
      <c r="Z33" s="2" t="s">
        <v>15</v>
      </c>
      <c r="AA33" s="2" t="s">
        <v>13</v>
      </c>
    </row>
    <row r="34" spans="1:27" ht="19" customHeight="1" x14ac:dyDescent="0.3">
      <c r="A34" s="2" t="s">
        <v>15</v>
      </c>
      <c r="B34" s="2" t="s">
        <v>15</v>
      </c>
      <c r="C34" s="2" t="s">
        <v>12</v>
      </c>
      <c r="D34" s="2" t="s">
        <v>14</v>
      </c>
      <c r="E34" s="2" t="s">
        <v>13</v>
      </c>
      <c r="F34" s="2" t="s">
        <v>12</v>
      </c>
      <c r="G34" s="2" t="s">
        <v>12</v>
      </c>
      <c r="H34" s="2" t="s">
        <v>12</v>
      </c>
      <c r="I34" s="2" t="s">
        <v>14</v>
      </c>
      <c r="J34" s="2" t="s">
        <v>12</v>
      </c>
      <c r="K34" s="2" t="s">
        <v>12</v>
      </c>
      <c r="L34" s="2" t="s">
        <v>12</v>
      </c>
      <c r="M34" s="2" t="s">
        <v>13</v>
      </c>
      <c r="O34" s="2" t="s">
        <v>25</v>
      </c>
      <c r="P34" s="2" t="s">
        <v>15</v>
      </c>
      <c r="Q34" s="2" t="s">
        <v>12</v>
      </c>
      <c r="R34" s="2" t="s">
        <v>14</v>
      </c>
      <c r="S34" s="2" t="s">
        <v>13</v>
      </c>
      <c r="T34" s="2" t="s">
        <v>12</v>
      </c>
      <c r="U34" s="2" t="s">
        <v>12</v>
      </c>
      <c r="V34" s="2" t="s">
        <v>12</v>
      </c>
      <c r="W34" s="2" t="s">
        <v>14</v>
      </c>
      <c r="X34" s="2" t="s">
        <v>12</v>
      </c>
      <c r="Y34" s="2" t="s">
        <v>12</v>
      </c>
      <c r="Z34" s="2" t="s">
        <v>12</v>
      </c>
      <c r="AA34" s="2" t="s">
        <v>13</v>
      </c>
    </row>
    <row r="35" spans="1:27" ht="19" customHeight="1" x14ac:dyDescent="0.3">
      <c r="A35" s="2" t="s">
        <v>13</v>
      </c>
      <c r="B35" s="2" t="s">
        <v>13</v>
      </c>
      <c r="C35" s="2" t="s">
        <v>13</v>
      </c>
      <c r="D35" s="2" t="s">
        <v>12</v>
      </c>
      <c r="E35" s="2" t="s">
        <v>13</v>
      </c>
      <c r="F35" s="2" t="s">
        <v>13</v>
      </c>
      <c r="G35" s="2" t="s">
        <v>13</v>
      </c>
      <c r="H35" s="2" t="s">
        <v>15</v>
      </c>
      <c r="I35" s="2" t="s">
        <v>14</v>
      </c>
      <c r="J35" s="2" t="s">
        <v>28</v>
      </c>
      <c r="K35" s="2" t="s">
        <v>25</v>
      </c>
      <c r="L35" s="2" t="s">
        <v>14</v>
      </c>
      <c r="M35" s="2" t="s">
        <v>25</v>
      </c>
      <c r="O35" s="2" t="s">
        <v>13</v>
      </c>
      <c r="P35" s="2" t="s">
        <v>13</v>
      </c>
      <c r="Q35" s="2" t="s">
        <v>13</v>
      </c>
      <c r="R35" s="2" t="s">
        <v>12</v>
      </c>
      <c r="S35" s="2" t="s">
        <v>13</v>
      </c>
      <c r="T35" s="2" t="s">
        <v>13</v>
      </c>
      <c r="U35" s="2" t="s">
        <v>13</v>
      </c>
      <c r="V35" s="2" t="s">
        <v>15</v>
      </c>
      <c r="W35" s="2" t="s">
        <v>14</v>
      </c>
      <c r="X35" s="2" t="s">
        <v>14</v>
      </c>
      <c r="Y35" s="2" t="s">
        <v>30</v>
      </c>
      <c r="Z35" s="2" t="s">
        <v>14</v>
      </c>
      <c r="AA35" s="2" t="s">
        <v>30</v>
      </c>
    </row>
    <row r="36" spans="1:27" ht="19" customHeight="1" x14ac:dyDescent="0.3">
      <c r="D36" s="2" t="s">
        <v>14</v>
      </c>
      <c r="E36" s="2" t="s">
        <v>15</v>
      </c>
      <c r="F36" s="2" t="s">
        <v>13</v>
      </c>
      <c r="J36" s="2" t="s">
        <v>12</v>
      </c>
      <c r="K36" s="2" t="s">
        <v>14</v>
      </c>
      <c r="L36" s="2" t="s">
        <v>12</v>
      </c>
      <c r="M36" s="2" t="s">
        <v>32</v>
      </c>
      <c r="R36" s="2" t="s">
        <v>14</v>
      </c>
      <c r="S36" s="2" t="s">
        <v>15</v>
      </c>
      <c r="T36" s="2" t="s">
        <v>13</v>
      </c>
      <c r="X36" s="2" t="s">
        <v>12</v>
      </c>
      <c r="Y36" s="2" t="s">
        <v>14</v>
      </c>
      <c r="Z36" s="2" t="s">
        <v>12</v>
      </c>
      <c r="AA36" s="2" t="s">
        <v>22</v>
      </c>
    </row>
    <row r="37" spans="1:27" ht="19" customHeight="1" x14ac:dyDescent="0.3">
      <c r="D37" s="2" t="s">
        <v>13</v>
      </c>
      <c r="E37" s="2" t="s">
        <v>23</v>
      </c>
      <c r="F37" s="2" t="s">
        <v>22</v>
      </c>
      <c r="J37" s="2" t="s">
        <v>13</v>
      </c>
      <c r="K37" s="2" t="s">
        <v>12</v>
      </c>
      <c r="L37" s="2" t="s">
        <v>12</v>
      </c>
      <c r="M37" s="2" t="s">
        <v>13</v>
      </c>
      <c r="R37" s="2" t="s">
        <v>13</v>
      </c>
      <c r="S37" s="2" t="s">
        <v>15</v>
      </c>
      <c r="T37" s="2" t="s">
        <v>14</v>
      </c>
      <c r="X37" s="2" t="s">
        <v>13</v>
      </c>
      <c r="Y37" s="2" t="s">
        <v>12</v>
      </c>
      <c r="Z37" s="2" t="s">
        <v>12</v>
      </c>
      <c r="AA37" s="2" t="s">
        <v>13</v>
      </c>
    </row>
    <row r="38" spans="1:27" ht="19" customHeight="1" x14ac:dyDescent="0.3">
      <c r="D38" s="2" t="s">
        <v>12</v>
      </c>
      <c r="E38" s="2" t="s">
        <v>12</v>
      </c>
      <c r="F38" s="2" t="s">
        <v>15</v>
      </c>
      <c r="J38" s="2" t="s">
        <v>15</v>
      </c>
      <c r="K38" s="2" t="s">
        <v>13</v>
      </c>
      <c r="L38" s="2" t="s">
        <v>15</v>
      </c>
      <c r="M38" s="2" t="s">
        <v>23</v>
      </c>
      <c r="R38" s="2" t="s">
        <v>12</v>
      </c>
      <c r="S38" s="2" t="s">
        <v>12</v>
      </c>
      <c r="T38" s="2" t="s">
        <v>15</v>
      </c>
      <c r="X38" s="2" t="s">
        <v>15</v>
      </c>
      <c r="Y38" s="2" t="s">
        <v>13</v>
      </c>
      <c r="Z38" s="2" t="s">
        <v>15</v>
      </c>
      <c r="AA38" s="2" t="s">
        <v>23</v>
      </c>
    </row>
    <row r="39" spans="1:27" ht="19" customHeight="1" x14ac:dyDescent="0.3">
      <c r="D39" s="2" t="s">
        <v>13</v>
      </c>
      <c r="E39" s="2" t="s">
        <v>15</v>
      </c>
      <c r="F39" s="2" t="s">
        <v>13</v>
      </c>
      <c r="J39" s="2" t="s">
        <v>14</v>
      </c>
      <c r="K39" s="2" t="s">
        <v>15</v>
      </c>
      <c r="L39" s="2" t="s">
        <v>12</v>
      </c>
      <c r="M39" s="2" t="s">
        <v>14</v>
      </c>
      <c r="R39" s="2" t="s">
        <v>13</v>
      </c>
      <c r="S39" s="2" t="s">
        <v>15</v>
      </c>
      <c r="T39" s="2" t="s">
        <v>13</v>
      </c>
      <c r="X39" s="2" t="s">
        <v>14</v>
      </c>
      <c r="Y39" s="2" t="s">
        <v>15</v>
      </c>
      <c r="Z39" s="2" t="s">
        <v>12</v>
      </c>
      <c r="AA39" s="2" t="s">
        <v>14</v>
      </c>
    </row>
    <row r="40" spans="1:27" ht="19" customHeight="1" x14ac:dyDescent="0.3">
      <c r="D40" s="2" t="s">
        <v>14</v>
      </c>
      <c r="E40" s="2" t="s">
        <v>12</v>
      </c>
      <c r="F40" s="2" t="s">
        <v>28</v>
      </c>
      <c r="J40" s="2" t="s">
        <v>14</v>
      </c>
      <c r="K40" s="2" t="s">
        <v>12</v>
      </c>
      <c r="L40" s="2" t="s">
        <v>13</v>
      </c>
      <c r="M40" s="2" t="s">
        <v>14</v>
      </c>
      <c r="R40" s="2" t="s">
        <v>14</v>
      </c>
      <c r="S40" s="2" t="s">
        <v>12</v>
      </c>
      <c r="T40" s="2" t="s">
        <v>14</v>
      </c>
      <c r="X40" s="2" t="s">
        <v>14</v>
      </c>
      <c r="Y40" s="2" t="s">
        <v>12</v>
      </c>
      <c r="Z40" s="2" t="s">
        <v>13</v>
      </c>
      <c r="AA40" s="2" t="s">
        <v>14</v>
      </c>
    </row>
    <row r="41" spans="1:27" ht="19" customHeight="1" x14ac:dyDescent="0.3">
      <c r="M41" s="2" t="s">
        <v>25</v>
      </c>
      <c r="AA41" s="2" t="s">
        <v>15</v>
      </c>
    </row>
    <row r="42" spans="1:27" ht="19" customHeight="1" x14ac:dyDescent="0.3">
      <c r="M42" s="2" t="s">
        <v>13</v>
      </c>
      <c r="AA42" s="2" t="s">
        <v>13</v>
      </c>
    </row>
    <row r="43" spans="1:27" ht="19" customHeight="1" x14ac:dyDescent="0.3">
      <c r="M43" s="2" t="s">
        <v>13</v>
      </c>
      <c r="AA43" s="2" t="s">
        <v>27</v>
      </c>
    </row>
    <row r="44" spans="1:27" ht="19" customHeight="1" x14ac:dyDescent="0.3">
      <c r="M44" s="2" t="s">
        <v>12</v>
      </c>
      <c r="AA44" s="2" t="s">
        <v>24</v>
      </c>
    </row>
    <row r="45" spans="1:27" ht="19" customHeight="1" x14ac:dyDescent="0.3">
      <c r="M45" s="2" t="s">
        <v>12</v>
      </c>
      <c r="AA45" s="2" t="s">
        <v>12</v>
      </c>
    </row>
    <row r="46" spans="1:27" ht="19" customHeight="1" x14ac:dyDescent="0.3">
      <c r="J46" s="22"/>
      <c r="M46" s="2" t="s">
        <v>14</v>
      </c>
      <c r="X46" s="22"/>
      <c r="AA46" s="2" t="s">
        <v>14</v>
      </c>
    </row>
    <row r="47" spans="1:27" ht="19" customHeight="1" x14ac:dyDescent="0.3">
      <c r="J47" s="22"/>
      <c r="M47" s="2" t="s">
        <v>14</v>
      </c>
      <c r="X47" s="22"/>
      <c r="AA47" s="2" t="s">
        <v>14</v>
      </c>
    </row>
    <row r="48" spans="1:27" ht="19" customHeight="1" x14ac:dyDescent="0.3">
      <c r="J48" s="22"/>
      <c r="M48" s="2" t="s">
        <v>13</v>
      </c>
      <c r="X48" s="22"/>
      <c r="AA48" s="2" t="s">
        <v>13</v>
      </c>
    </row>
    <row r="49" spans="10:27" ht="19" customHeight="1" x14ac:dyDescent="0.3">
      <c r="J49" s="22"/>
      <c r="M49" s="2" t="s">
        <v>14</v>
      </c>
      <c r="X49" s="22"/>
      <c r="AA49" s="2" t="s">
        <v>14</v>
      </c>
    </row>
    <row r="50" spans="10:27" ht="19" customHeight="1" x14ac:dyDescent="0.3">
      <c r="J50" s="22"/>
      <c r="M50" s="2" t="s">
        <v>14</v>
      </c>
      <c r="X50" s="22"/>
      <c r="AA50" s="2" t="s">
        <v>14</v>
      </c>
    </row>
    <row r="51" spans="10:27" ht="19" customHeight="1" x14ac:dyDescent="0.3">
      <c r="J51" s="22"/>
      <c r="M51" s="2" t="s">
        <v>32</v>
      </c>
      <c r="X51" s="22"/>
      <c r="AA51" s="2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directory</vt:lpstr>
      <vt:lpstr>study guide zone</vt:lpstr>
      <vt:lpstr>major</vt:lpstr>
      <vt:lpstr>union</vt:lpstr>
      <vt:lpstr>magoosh</vt:lpstr>
      <vt:lpstr>test prep review</vt:lpstr>
      <vt:lpstr>practice quiz</vt:lpstr>
      <vt:lpstr>dummies</vt:lpstr>
      <vt:lpstr>elearning</vt:lpstr>
      <vt:lpstr>elearning.results</vt:lpstr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 hammer</dc:creator>
  <cp:lastModifiedBy>hank hammer</cp:lastModifiedBy>
  <dcterms:created xsi:type="dcterms:W3CDTF">2000-01-01T01:06:58Z</dcterms:created>
  <dcterms:modified xsi:type="dcterms:W3CDTF">2024-04-24T23:57:47Z</dcterms:modified>
</cp:coreProperties>
</file>